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 Managing Data\Chapter 5\"/>
    </mc:Choice>
  </mc:AlternateContent>
  <xr:revisionPtr revIDLastSave="0" documentId="8_{87A80A56-C107-41B0-B1C9-30FBD493767A}" xr6:coauthVersionLast="45" xr6:coauthVersionMax="45" xr10:uidLastSave="{00000000-0000-0000-0000-000000000000}"/>
  <bookViews>
    <workbookView xWindow="-120" yWindow="-120" windowWidth="20730" windowHeight="11160" tabRatio="352" activeTab="2" xr2:uid="{00000000-000D-0000-FFFF-FFFF00000000}"/>
  </bookViews>
  <sheets>
    <sheet name="Sheet1" sheetId="2" r:id="rId1"/>
    <sheet name="Revision" sheetId="1" r:id="rId2"/>
    <sheet name="Outline" sheetId="7" r:id="rId3"/>
    <sheet name="District Report" sheetId="8" r:id="rId4"/>
    <sheet name="Comments" sheetId="9" r:id="rId5"/>
    <sheet name="Formulas" sheetId="10" r:id="rId6"/>
  </sheets>
  <definedNames>
    <definedName name="_xlnm.Print_Titles" localSheetId="4">Comments!$A:$A,Comments!$1:$4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2" i="10" l="1"/>
  <c r="I42" i="10"/>
  <c r="J42" i="10"/>
  <c r="K42" i="10"/>
  <c r="O42" i="10" s="1"/>
  <c r="L42" i="10"/>
  <c r="N42" i="10"/>
  <c r="P42" i="10"/>
  <c r="E43" i="10"/>
  <c r="I43" i="10"/>
  <c r="J43" i="10"/>
  <c r="K43" i="10"/>
  <c r="O43" i="10" s="1"/>
  <c r="L43" i="10"/>
  <c r="N43" i="10"/>
  <c r="P43" i="10"/>
  <c r="E44" i="10"/>
  <c r="I44" i="10"/>
  <c r="J44" i="10"/>
  <c r="K44" i="10"/>
  <c r="M44" i="10" s="1"/>
  <c r="L44" i="10"/>
  <c r="N44" i="10"/>
  <c r="O44" i="10"/>
  <c r="Q44" i="10" s="1"/>
  <c r="P44" i="10"/>
  <c r="E45" i="10"/>
  <c r="I45" i="10"/>
  <c r="J45" i="10"/>
  <c r="M45" i="10" s="1"/>
  <c r="K45" i="10"/>
  <c r="L45" i="10"/>
  <c r="N45" i="10"/>
  <c r="Q45" i="10" s="1"/>
  <c r="R45" i="10" s="1"/>
  <c r="O45" i="10"/>
  <c r="P45" i="10"/>
  <c r="O123" i="10"/>
  <c r="L123" i="10"/>
  <c r="P123" i="10" s="1"/>
  <c r="K123" i="10"/>
  <c r="J123" i="10"/>
  <c r="N123" i="10" s="1"/>
  <c r="I123" i="10"/>
  <c r="E123" i="10"/>
  <c r="L122" i="10"/>
  <c r="P122" i="10" s="1"/>
  <c r="K122" i="10"/>
  <c r="O122" i="10" s="1"/>
  <c r="J122" i="10"/>
  <c r="I122" i="10"/>
  <c r="E122" i="10"/>
  <c r="L121" i="10"/>
  <c r="P121" i="10" s="1"/>
  <c r="K121" i="10"/>
  <c r="O121" i="10" s="1"/>
  <c r="J121" i="10"/>
  <c r="N121" i="10" s="1"/>
  <c r="Q121" i="10" s="1"/>
  <c r="I121" i="10"/>
  <c r="E121" i="10"/>
  <c r="L120" i="10"/>
  <c r="P120" i="10" s="1"/>
  <c r="K120" i="10"/>
  <c r="O120" i="10" s="1"/>
  <c r="J120" i="10"/>
  <c r="I120" i="10"/>
  <c r="E120" i="10"/>
  <c r="P117" i="10"/>
  <c r="L117" i="10"/>
  <c r="K117" i="10"/>
  <c r="J117" i="10"/>
  <c r="N117" i="10" s="1"/>
  <c r="I117" i="10"/>
  <c r="E117" i="10"/>
  <c r="N116" i="10"/>
  <c r="L116" i="10"/>
  <c r="P116" i="10" s="1"/>
  <c r="K116" i="10"/>
  <c r="O116" i="10" s="1"/>
  <c r="J116" i="10"/>
  <c r="I116" i="10"/>
  <c r="E116" i="10"/>
  <c r="L115" i="10"/>
  <c r="P115" i="10" s="1"/>
  <c r="K115" i="10"/>
  <c r="O115" i="10" s="1"/>
  <c r="J115" i="10"/>
  <c r="I115" i="10"/>
  <c r="E115" i="10"/>
  <c r="L114" i="10"/>
  <c r="P114" i="10" s="1"/>
  <c r="K114" i="10"/>
  <c r="O114" i="10" s="1"/>
  <c r="J114" i="10"/>
  <c r="N114" i="10" s="1"/>
  <c r="I114" i="10"/>
  <c r="E114" i="10"/>
  <c r="L111" i="10"/>
  <c r="P111" i="10" s="1"/>
  <c r="K111" i="10"/>
  <c r="O111" i="10" s="1"/>
  <c r="J111" i="10"/>
  <c r="N111" i="10" s="1"/>
  <c r="I111" i="10"/>
  <c r="E111" i="10"/>
  <c r="P110" i="10"/>
  <c r="L110" i="10"/>
  <c r="K110" i="10"/>
  <c r="O110" i="10" s="1"/>
  <c r="J110" i="10"/>
  <c r="I110" i="10"/>
  <c r="E110" i="10"/>
  <c r="L109" i="10"/>
  <c r="P109" i="10" s="1"/>
  <c r="K109" i="10"/>
  <c r="O109" i="10" s="1"/>
  <c r="J109" i="10"/>
  <c r="N109" i="10" s="1"/>
  <c r="I109" i="10"/>
  <c r="E109" i="10"/>
  <c r="P108" i="10"/>
  <c r="L108" i="10"/>
  <c r="K108" i="10"/>
  <c r="O108" i="10" s="1"/>
  <c r="J108" i="10"/>
  <c r="M108" i="10" s="1"/>
  <c r="I108" i="10"/>
  <c r="E108" i="10"/>
  <c r="L105" i="10"/>
  <c r="P105" i="10" s="1"/>
  <c r="K105" i="10"/>
  <c r="J105" i="10"/>
  <c r="N105" i="10" s="1"/>
  <c r="I105" i="10"/>
  <c r="E105" i="10"/>
  <c r="L104" i="10"/>
  <c r="P104" i="10" s="1"/>
  <c r="K104" i="10"/>
  <c r="O104" i="10" s="1"/>
  <c r="J104" i="10"/>
  <c r="N104" i="10" s="1"/>
  <c r="Q104" i="10" s="1"/>
  <c r="I104" i="10"/>
  <c r="E104" i="10"/>
  <c r="O103" i="10"/>
  <c r="L103" i="10"/>
  <c r="P103" i="10" s="1"/>
  <c r="K103" i="10"/>
  <c r="J103" i="10"/>
  <c r="I103" i="10"/>
  <c r="E103" i="10"/>
  <c r="L102" i="10"/>
  <c r="P102" i="10" s="1"/>
  <c r="K102" i="10"/>
  <c r="O102" i="10" s="1"/>
  <c r="J102" i="10"/>
  <c r="N102" i="10" s="1"/>
  <c r="Q102" i="10" s="1"/>
  <c r="I102" i="10"/>
  <c r="E102" i="10"/>
  <c r="O99" i="10"/>
  <c r="L99" i="10"/>
  <c r="P99" i="10" s="1"/>
  <c r="K99" i="10"/>
  <c r="J99" i="10"/>
  <c r="N99" i="10" s="1"/>
  <c r="I99" i="10"/>
  <c r="E99" i="10"/>
  <c r="L98" i="10"/>
  <c r="P98" i="10" s="1"/>
  <c r="K98" i="10"/>
  <c r="O98" i="10" s="1"/>
  <c r="J98" i="10"/>
  <c r="I98" i="10"/>
  <c r="E98" i="10"/>
  <c r="L97" i="10"/>
  <c r="P97" i="10" s="1"/>
  <c r="K97" i="10"/>
  <c r="O97" i="10" s="1"/>
  <c r="J97" i="10"/>
  <c r="N97" i="10" s="1"/>
  <c r="Q97" i="10" s="1"/>
  <c r="I97" i="10"/>
  <c r="E97" i="10"/>
  <c r="L96" i="10"/>
  <c r="P96" i="10" s="1"/>
  <c r="K96" i="10"/>
  <c r="O96" i="10" s="1"/>
  <c r="J96" i="10"/>
  <c r="I96" i="10"/>
  <c r="E96" i="10"/>
  <c r="P93" i="10"/>
  <c r="L93" i="10"/>
  <c r="K93" i="10"/>
  <c r="J93" i="10"/>
  <c r="N93" i="10" s="1"/>
  <c r="I93" i="10"/>
  <c r="E93" i="10"/>
  <c r="N92" i="10"/>
  <c r="L92" i="10"/>
  <c r="P92" i="10" s="1"/>
  <c r="K92" i="10"/>
  <c r="O92" i="10" s="1"/>
  <c r="J92" i="10"/>
  <c r="I92" i="10"/>
  <c r="E92" i="10"/>
  <c r="L91" i="10"/>
  <c r="P91" i="10" s="1"/>
  <c r="K91" i="10"/>
  <c r="O91" i="10" s="1"/>
  <c r="J91" i="10"/>
  <c r="I91" i="10"/>
  <c r="E91" i="10"/>
  <c r="L90" i="10"/>
  <c r="P90" i="10" s="1"/>
  <c r="K90" i="10"/>
  <c r="O90" i="10" s="1"/>
  <c r="J90" i="10"/>
  <c r="N90" i="10" s="1"/>
  <c r="I90" i="10"/>
  <c r="E90" i="10"/>
  <c r="L87" i="10"/>
  <c r="P87" i="10" s="1"/>
  <c r="K87" i="10"/>
  <c r="O87" i="10" s="1"/>
  <c r="J87" i="10"/>
  <c r="N87" i="10" s="1"/>
  <c r="I87" i="10"/>
  <c r="E87" i="10"/>
  <c r="P86" i="10"/>
  <c r="L86" i="10"/>
  <c r="K86" i="10"/>
  <c r="O86" i="10" s="1"/>
  <c r="J86" i="10"/>
  <c r="I86" i="10"/>
  <c r="E86" i="10"/>
  <c r="L85" i="10"/>
  <c r="P85" i="10" s="1"/>
  <c r="K85" i="10"/>
  <c r="O85" i="10" s="1"/>
  <c r="J85" i="10"/>
  <c r="N85" i="10" s="1"/>
  <c r="I85" i="10"/>
  <c r="E85" i="10"/>
  <c r="P84" i="10"/>
  <c r="L84" i="10"/>
  <c r="K84" i="10"/>
  <c r="O84" i="10" s="1"/>
  <c r="J84" i="10"/>
  <c r="M84" i="10" s="1"/>
  <c r="I84" i="10"/>
  <c r="E84" i="10"/>
  <c r="L81" i="10"/>
  <c r="P81" i="10" s="1"/>
  <c r="K81" i="10"/>
  <c r="J81" i="10"/>
  <c r="N81" i="10" s="1"/>
  <c r="I81" i="10"/>
  <c r="E81" i="10"/>
  <c r="L80" i="10"/>
  <c r="P80" i="10" s="1"/>
  <c r="K80" i="10"/>
  <c r="O80" i="10" s="1"/>
  <c r="J80" i="10"/>
  <c r="N80" i="10" s="1"/>
  <c r="I80" i="10"/>
  <c r="E80" i="10"/>
  <c r="O79" i="10"/>
  <c r="L79" i="10"/>
  <c r="P79" i="10" s="1"/>
  <c r="K79" i="10"/>
  <c r="J79" i="10"/>
  <c r="I79" i="10"/>
  <c r="E79" i="10"/>
  <c r="L78" i="10"/>
  <c r="P78" i="10" s="1"/>
  <c r="K78" i="10"/>
  <c r="O78" i="10" s="1"/>
  <c r="J78" i="10"/>
  <c r="N78" i="10" s="1"/>
  <c r="Q78" i="10" s="1"/>
  <c r="I78" i="10"/>
  <c r="E78" i="10"/>
  <c r="O75" i="10"/>
  <c r="L75" i="10"/>
  <c r="P75" i="10" s="1"/>
  <c r="K75" i="10"/>
  <c r="J75" i="10"/>
  <c r="N75" i="10" s="1"/>
  <c r="I75" i="10"/>
  <c r="E75" i="10"/>
  <c r="L74" i="10"/>
  <c r="P74" i="10" s="1"/>
  <c r="K74" i="10"/>
  <c r="O74" i="10" s="1"/>
  <c r="J74" i="10"/>
  <c r="I74" i="10"/>
  <c r="E74" i="10"/>
  <c r="L73" i="10"/>
  <c r="P73" i="10" s="1"/>
  <c r="K73" i="10"/>
  <c r="O73" i="10" s="1"/>
  <c r="J73" i="10"/>
  <c r="N73" i="10" s="1"/>
  <c r="Q73" i="10" s="1"/>
  <c r="I73" i="10"/>
  <c r="E73" i="10"/>
  <c r="L72" i="10"/>
  <c r="P72" i="10" s="1"/>
  <c r="K72" i="10"/>
  <c r="O72" i="10" s="1"/>
  <c r="J72" i="10"/>
  <c r="I72" i="10"/>
  <c r="E72" i="10"/>
  <c r="P69" i="10"/>
  <c r="L69" i="10"/>
  <c r="K69" i="10"/>
  <c r="J69" i="10"/>
  <c r="N69" i="10" s="1"/>
  <c r="I69" i="10"/>
  <c r="E69" i="10"/>
  <c r="N68" i="10"/>
  <c r="L68" i="10"/>
  <c r="P68" i="10" s="1"/>
  <c r="K68" i="10"/>
  <c r="O68" i="10" s="1"/>
  <c r="J68" i="10"/>
  <c r="I68" i="10"/>
  <c r="E68" i="10"/>
  <c r="L67" i="10"/>
  <c r="P67" i="10" s="1"/>
  <c r="K67" i="10"/>
  <c r="O67" i="10" s="1"/>
  <c r="J67" i="10"/>
  <c r="I67" i="10"/>
  <c r="E67" i="10"/>
  <c r="L66" i="10"/>
  <c r="P66" i="10" s="1"/>
  <c r="K66" i="10"/>
  <c r="O66" i="10" s="1"/>
  <c r="J66" i="10"/>
  <c r="N66" i="10" s="1"/>
  <c r="I66" i="10"/>
  <c r="E66" i="10"/>
  <c r="L63" i="10"/>
  <c r="P63" i="10" s="1"/>
  <c r="K63" i="10"/>
  <c r="O63" i="10" s="1"/>
  <c r="J63" i="10"/>
  <c r="N63" i="10" s="1"/>
  <c r="I63" i="10"/>
  <c r="E63" i="10"/>
  <c r="P62" i="10"/>
  <c r="L62" i="10"/>
  <c r="K62" i="10"/>
  <c r="O62" i="10" s="1"/>
  <c r="J62" i="10"/>
  <c r="I62" i="10"/>
  <c r="E62" i="10"/>
  <c r="L61" i="10"/>
  <c r="P61" i="10" s="1"/>
  <c r="K61" i="10"/>
  <c r="O61" i="10" s="1"/>
  <c r="J61" i="10"/>
  <c r="N61" i="10" s="1"/>
  <c r="I61" i="10"/>
  <c r="E61" i="10"/>
  <c r="P60" i="10"/>
  <c r="L60" i="10"/>
  <c r="K60" i="10"/>
  <c r="O60" i="10" s="1"/>
  <c r="J60" i="10"/>
  <c r="M60" i="10" s="1"/>
  <c r="I60" i="10"/>
  <c r="E60" i="10"/>
  <c r="L57" i="10"/>
  <c r="P57" i="10" s="1"/>
  <c r="K57" i="10"/>
  <c r="J57" i="10"/>
  <c r="N57" i="10" s="1"/>
  <c r="I57" i="10"/>
  <c r="E57" i="10"/>
  <c r="L56" i="10"/>
  <c r="P56" i="10" s="1"/>
  <c r="K56" i="10"/>
  <c r="O56" i="10" s="1"/>
  <c r="J56" i="10"/>
  <c r="N56" i="10" s="1"/>
  <c r="Q56" i="10" s="1"/>
  <c r="I56" i="10"/>
  <c r="E56" i="10"/>
  <c r="O55" i="10"/>
  <c r="L55" i="10"/>
  <c r="P55" i="10" s="1"/>
  <c r="K55" i="10"/>
  <c r="J55" i="10"/>
  <c r="I55" i="10"/>
  <c r="E55" i="10"/>
  <c r="L54" i="10"/>
  <c r="P54" i="10" s="1"/>
  <c r="K54" i="10"/>
  <c r="O54" i="10" s="1"/>
  <c r="J54" i="10"/>
  <c r="N54" i="10" s="1"/>
  <c r="Q54" i="10" s="1"/>
  <c r="I54" i="10"/>
  <c r="E54" i="10"/>
  <c r="O51" i="10"/>
  <c r="L51" i="10"/>
  <c r="P51" i="10" s="1"/>
  <c r="K51" i="10"/>
  <c r="J51" i="10"/>
  <c r="N51" i="10" s="1"/>
  <c r="I51" i="10"/>
  <c r="E51" i="10"/>
  <c r="L50" i="10"/>
  <c r="P50" i="10" s="1"/>
  <c r="K50" i="10"/>
  <c r="O50" i="10" s="1"/>
  <c r="J50" i="10"/>
  <c r="I50" i="10"/>
  <c r="E50" i="10"/>
  <c r="L49" i="10"/>
  <c r="P49" i="10" s="1"/>
  <c r="K49" i="10"/>
  <c r="O49" i="10" s="1"/>
  <c r="J49" i="10"/>
  <c r="N49" i="10" s="1"/>
  <c r="Q49" i="10" s="1"/>
  <c r="I49" i="10"/>
  <c r="E49" i="10"/>
  <c r="L48" i="10"/>
  <c r="P48" i="10" s="1"/>
  <c r="K48" i="10"/>
  <c r="O48" i="10" s="1"/>
  <c r="J48" i="10"/>
  <c r="I48" i="10"/>
  <c r="E48" i="10"/>
  <c r="L39" i="10"/>
  <c r="P39" i="10" s="1"/>
  <c r="K39" i="10"/>
  <c r="O39" i="10" s="1"/>
  <c r="J39" i="10"/>
  <c r="N39" i="10" s="1"/>
  <c r="I39" i="10"/>
  <c r="E39" i="10"/>
  <c r="L38" i="10"/>
  <c r="P38" i="10" s="1"/>
  <c r="K38" i="10"/>
  <c r="O38" i="10" s="1"/>
  <c r="J38" i="10"/>
  <c r="N38" i="10" s="1"/>
  <c r="I38" i="10"/>
  <c r="E38" i="10"/>
  <c r="L37" i="10"/>
  <c r="P37" i="10" s="1"/>
  <c r="K37" i="10"/>
  <c r="O37" i="10" s="1"/>
  <c r="J37" i="10"/>
  <c r="N37" i="10" s="1"/>
  <c r="I37" i="10"/>
  <c r="E37" i="10"/>
  <c r="L36" i="10"/>
  <c r="P36" i="10" s="1"/>
  <c r="K36" i="10"/>
  <c r="J36" i="10"/>
  <c r="N36" i="10" s="1"/>
  <c r="I36" i="10"/>
  <c r="E36" i="10"/>
  <c r="L33" i="10"/>
  <c r="P33" i="10" s="1"/>
  <c r="K33" i="10"/>
  <c r="O33" i="10" s="1"/>
  <c r="J33" i="10"/>
  <c r="N33" i="10" s="1"/>
  <c r="I33" i="10"/>
  <c r="E33" i="10"/>
  <c r="L32" i="10"/>
  <c r="P32" i="10" s="1"/>
  <c r="K32" i="10"/>
  <c r="O32" i="10" s="1"/>
  <c r="J32" i="10"/>
  <c r="N32" i="10" s="1"/>
  <c r="I32" i="10"/>
  <c r="E32" i="10"/>
  <c r="L31" i="10"/>
  <c r="P31" i="10" s="1"/>
  <c r="K31" i="10"/>
  <c r="O31" i="10" s="1"/>
  <c r="J31" i="10"/>
  <c r="N31" i="10" s="1"/>
  <c r="I31" i="10"/>
  <c r="E31" i="10"/>
  <c r="L30" i="10"/>
  <c r="P30" i="10" s="1"/>
  <c r="K30" i="10"/>
  <c r="J30" i="10"/>
  <c r="N30" i="10" s="1"/>
  <c r="I30" i="10"/>
  <c r="E30" i="10"/>
  <c r="L27" i="10"/>
  <c r="P27" i="10" s="1"/>
  <c r="K27" i="10"/>
  <c r="O27" i="10" s="1"/>
  <c r="J27" i="10"/>
  <c r="N27" i="10" s="1"/>
  <c r="I27" i="10"/>
  <c r="E27" i="10"/>
  <c r="L26" i="10"/>
  <c r="P26" i="10" s="1"/>
  <c r="K26" i="10"/>
  <c r="O26" i="10" s="1"/>
  <c r="J26" i="10"/>
  <c r="N26" i="10" s="1"/>
  <c r="I26" i="10"/>
  <c r="E26" i="10"/>
  <c r="L25" i="10"/>
  <c r="P25" i="10" s="1"/>
  <c r="K25" i="10"/>
  <c r="O25" i="10" s="1"/>
  <c r="J25" i="10"/>
  <c r="N25" i="10" s="1"/>
  <c r="I25" i="10"/>
  <c r="E25" i="10"/>
  <c r="O24" i="10"/>
  <c r="L24" i="10"/>
  <c r="P24" i="10" s="1"/>
  <c r="K24" i="10"/>
  <c r="J24" i="10"/>
  <c r="N24" i="10" s="1"/>
  <c r="I24" i="10"/>
  <c r="E24" i="10"/>
  <c r="N21" i="10"/>
  <c r="L21" i="10"/>
  <c r="P21" i="10" s="1"/>
  <c r="K21" i="10"/>
  <c r="O21" i="10" s="1"/>
  <c r="J21" i="10"/>
  <c r="I21" i="10"/>
  <c r="E21" i="10"/>
  <c r="L20" i="10"/>
  <c r="P20" i="10" s="1"/>
  <c r="K20" i="10"/>
  <c r="O20" i="10" s="1"/>
  <c r="J20" i="10"/>
  <c r="N20" i="10" s="1"/>
  <c r="Q20" i="10" s="1"/>
  <c r="I20" i="10"/>
  <c r="E20" i="10"/>
  <c r="P19" i="10"/>
  <c r="M19" i="10"/>
  <c r="L19" i="10"/>
  <c r="K19" i="10"/>
  <c r="O19" i="10" s="1"/>
  <c r="J19" i="10"/>
  <c r="N19" i="10" s="1"/>
  <c r="Q19" i="10" s="1"/>
  <c r="I19" i="10"/>
  <c r="E19" i="10"/>
  <c r="L18" i="10"/>
  <c r="P18" i="10" s="1"/>
  <c r="K18" i="10"/>
  <c r="O18" i="10" s="1"/>
  <c r="J18" i="10"/>
  <c r="N18" i="10" s="1"/>
  <c r="I18" i="10"/>
  <c r="E18" i="10"/>
  <c r="P15" i="10"/>
  <c r="L15" i="10"/>
  <c r="K15" i="10"/>
  <c r="O15" i="10" s="1"/>
  <c r="J15" i="10"/>
  <c r="N15" i="10" s="1"/>
  <c r="I15" i="10"/>
  <c r="E15" i="10"/>
  <c r="L14" i="10"/>
  <c r="P14" i="10" s="1"/>
  <c r="K14" i="10"/>
  <c r="M14" i="10" s="1"/>
  <c r="J14" i="10"/>
  <c r="N14" i="10" s="1"/>
  <c r="I14" i="10"/>
  <c r="E14" i="10"/>
  <c r="P13" i="10"/>
  <c r="L13" i="10"/>
  <c r="K13" i="10"/>
  <c r="O13" i="10" s="1"/>
  <c r="J13" i="10"/>
  <c r="N13" i="10" s="1"/>
  <c r="Q13" i="10" s="1"/>
  <c r="I13" i="10"/>
  <c r="E13" i="10"/>
  <c r="O12" i="10"/>
  <c r="L12" i="10"/>
  <c r="P12" i="10" s="1"/>
  <c r="K12" i="10"/>
  <c r="J12" i="10"/>
  <c r="N12" i="10" s="1"/>
  <c r="I12" i="10"/>
  <c r="E12" i="10"/>
  <c r="L9" i="10"/>
  <c r="P9" i="10" s="1"/>
  <c r="K9" i="10"/>
  <c r="O9" i="10" s="1"/>
  <c r="J9" i="10"/>
  <c r="N9" i="10" s="1"/>
  <c r="I9" i="10"/>
  <c r="E9" i="10"/>
  <c r="M8" i="10"/>
  <c r="L8" i="10"/>
  <c r="P8" i="10" s="1"/>
  <c r="K8" i="10"/>
  <c r="O8" i="10" s="1"/>
  <c r="J8" i="10"/>
  <c r="N8" i="10" s="1"/>
  <c r="Q8" i="10" s="1"/>
  <c r="I8" i="10"/>
  <c r="E8" i="10"/>
  <c r="L7" i="10"/>
  <c r="P7" i="10" s="1"/>
  <c r="K7" i="10"/>
  <c r="O7" i="10" s="1"/>
  <c r="J7" i="10"/>
  <c r="N7" i="10" s="1"/>
  <c r="I7" i="10"/>
  <c r="E7" i="10"/>
  <c r="L6" i="10"/>
  <c r="P6" i="10" s="1"/>
  <c r="K6" i="10"/>
  <c r="O6" i="10" s="1"/>
  <c r="J6" i="10"/>
  <c r="N6" i="10" s="1"/>
  <c r="I6" i="10"/>
  <c r="E6" i="10"/>
  <c r="Q80" i="10" l="1"/>
  <c r="R44" i="10"/>
  <c r="M7" i="10"/>
  <c r="Q18" i="10"/>
  <c r="Q75" i="10"/>
  <c r="Q92" i="10"/>
  <c r="R97" i="10"/>
  <c r="Q99" i="10"/>
  <c r="Q116" i="10"/>
  <c r="R121" i="10"/>
  <c r="Q123" i="10"/>
  <c r="R123" i="10" s="1"/>
  <c r="Q6" i="10"/>
  <c r="Q7" i="10"/>
  <c r="M24" i="10"/>
  <c r="M25" i="10"/>
  <c r="Q26" i="10"/>
  <c r="M30" i="10"/>
  <c r="M55" i="10"/>
  <c r="M61" i="10"/>
  <c r="M63" i="10"/>
  <c r="M79" i="10"/>
  <c r="M85" i="10"/>
  <c r="M87" i="10"/>
  <c r="M103" i="10"/>
  <c r="M109" i="10"/>
  <c r="M111" i="10"/>
  <c r="M43" i="10"/>
  <c r="M42" i="10"/>
  <c r="R13" i="10"/>
  <c r="R8" i="10"/>
  <c r="R19" i="10"/>
  <c r="Q51" i="10"/>
  <c r="R51" i="10" s="1"/>
  <c r="Q68" i="10"/>
  <c r="M12" i="10"/>
  <c r="M13" i="10"/>
  <c r="M20" i="10"/>
  <c r="Q25" i="10"/>
  <c r="Q32" i="10"/>
  <c r="M36" i="10"/>
  <c r="Q37" i="10"/>
  <c r="M48" i="10"/>
  <c r="Q61" i="10"/>
  <c r="R61" i="10" s="1"/>
  <c r="Q63" i="10"/>
  <c r="R63" i="10" s="1"/>
  <c r="Q66" i="10"/>
  <c r="M72" i="10"/>
  <c r="Q85" i="10"/>
  <c r="R85" i="10" s="1"/>
  <c r="Q87" i="10"/>
  <c r="Q90" i="10"/>
  <c r="M96" i="10"/>
  <c r="Q109" i="10"/>
  <c r="R109" i="10" s="1"/>
  <c r="Q111" i="10"/>
  <c r="Q114" i="10"/>
  <c r="M120" i="10"/>
  <c r="Q43" i="10"/>
  <c r="R43" i="10" s="1"/>
  <c r="Q42" i="10"/>
  <c r="R20" i="10"/>
  <c r="Q38" i="10"/>
  <c r="M49" i="10"/>
  <c r="R49" i="10" s="1"/>
  <c r="M51" i="10"/>
  <c r="M67" i="10"/>
  <c r="M73" i="10"/>
  <c r="R73" i="10" s="1"/>
  <c r="M75" i="10"/>
  <c r="M91" i="10"/>
  <c r="M97" i="10"/>
  <c r="M99" i="10"/>
  <c r="M115" i="10"/>
  <c r="M121" i="10"/>
  <c r="M123" i="10"/>
  <c r="R42" i="10"/>
  <c r="Q24" i="10"/>
  <c r="R78" i="10"/>
  <c r="Q12" i="10"/>
  <c r="Q31" i="10"/>
  <c r="R31" i="10" s="1"/>
  <c r="M6" i="10"/>
  <c r="R6" i="10" s="1"/>
  <c r="M15" i="10"/>
  <c r="M18" i="10"/>
  <c r="M26" i="10"/>
  <c r="R26" i="10" s="1"/>
  <c r="M31" i="10"/>
  <c r="M32" i="10"/>
  <c r="M37" i="10"/>
  <c r="R37" i="10" s="1"/>
  <c r="M38" i="10"/>
  <c r="R38" i="10" s="1"/>
  <c r="M54" i="10"/>
  <c r="R54" i="10" s="1"/>
  <c r="N55" i="10"/>
  <c r="Q55" i="10" s="1"/>
  <c r="M66" i="10"/>
  <c r="R66" i="10" s="1"/>
  <c r="N67" i="10"/>
  <c r="Q67" i="10" s="1"/>
  <c r="R67" i="10" s="1"/>
  <c r="M78" i="10"/>
  <c r="N79" i="10"/>
  <c r="Q79" i="10" s="1"/>
  <c r="R79" i="10" s="1"/>
  <c r="M90" i="10"/>
  <c r="R90" i="10" s="1"/>
  <c r="N91" i="10"/>
  <c r="Q91" i="10" s="1"/>
  <c r="R91" i="10" s="1"/>
  <c r="M102" i="10"/>
  <c r="R102" i="10" s="1"/>
  <c r="N103" i="10"/>
  <c r="Q103" i="10" s="1"/>
  <c r="R103" i="10" s="1"/>
  <c r="M114" i="10"/>
  <c r="R114" i="10" s="1"/>
  <c r="N115" i="10"/>
  <c r="Q115" i="10" s="1"/>
  <c r="R115" i="10" s="1"/>
  <c r="O14" i="10"/>
  <c r="Q14" i="10" s="1"/>
  <c r="R14" i="10" s="1"/>
  <c r="Q15" i="10"/>
  <c r="Q9" i="10"/>
  <c r="R9" i="10" s="1"/>
  <c r="Q21" i="10"/>
  <c r="Q27" i="10"/>
  <c r="R27" i="10" s="1"/>
  <c r="O30" i="10"/>
  <c r="Q30" i="10" s="1"/>
  <c r="R30" i="10" s="1"/>
  <c r="Q33" i="10"/>
  <c r="R33" i="10" s="1"/>
  <c r="O36" i="10"/>
  <c r="Q39" i="10"/>
  <c r="R39" i="10" s="1"/>
  <c r="O57" i="10"/>
  <c r="Q57" i="10" s="1"/>
  <c r="M57" i="10"/>
  <c r="O69" i="10"/>
  <c r="Q69" i="10" s="1"/>
  <c r="M69" i="10"/>
  <c r="O81" i="10"/>
  <c r="Q81" i="10" s="1"/>
  <c r="M81" i="10"/>
  <c r="O93" i="10"/>
  <c r="Q93" i="10" s="1"/>
  <c r="M93" i="10"/>
  <c r="O105" i="10"/>
  <c r="Q105" i="10" s="1"/>
  <c r="M105" i="10"/>
  <c r="O117" i="10"/>
  <c r="Q117" i="10" s="1"/>
  <c r="M117" i="10"/>
  <c r="M9" i="10"/>
  <c r="M21" i="10"/>
  <c r="M27" i="10"/>
  <c r="M33" i="10"/>
  <c r="Q36" i="10"/>
  <c r="R36" i="10" s="1"/>
  <c r="M39" i="10"/>
  <c r="N48" i="10"/>
  <c r="Q48" i="10" s="1"/>
  <c r="M50" i="10"/>
  <c r="N50" i="10"/>
  <c r="Q50" i="10" s="1"/>
  <c r="R50" i="10" s="1"/>
  <c r="N60" i="10"/>
  <c r="Q60" i="10" s="1"/>
  <c r="R60" i="10" s="1"/>
  <c r="M62" i="10"/>
  <c r="N62" i="10"/>
  <c r="Q62" i="10" s="1"/>
  <c r="N72" i="10"/>
  <c r="Q72" i="10" s="1"/>
  <c r="R72" i="10" s="1"/>
  <c r="M74" i="10"/>
  <c r="N74" i="10"/>
  <c r="Q74" i="10" s="1"/>
  <c r="R74" i="10" s="1"/>
  <c r="N84" i="10"/>
  <c r="Q84" i="10" s="1"/>
  <c r="R84" i="10" s="1"/>
  <c r="M86" i="10"/>
  <c r="N86" i="10"/>
  <c r="Q86" i="10" s="1"/>
  <c r="N96" i="10"/>
  <c r="Q96" i="10" s="1"/>
  <c r="M98" i="10"/>
  <c r="N98" i="10"/>
  <c r="Q98" i="10" s="1"/>
  <c r="R98" i="10" s="1"/>
  <c r="N108" i="10"/>
  <c r="Q108" i="10" s="1"/>
  <c r="R108" i="10" s="1"/>
  <c r="M110" i="10"/>
  <c r="N110" i="10"/>
  <c r="Q110" i="10" s="1"/>
  <c r="N120" i="10"/>
  <c r="Q120" i="10" s="1"/>
  <c r="R120" i="10" s="1"/>
  <c r="M122" i="10"/>
  <c r="N122" i="10"/>
  <c r="Q122" i="10" s="1"/>
  <c r="R122" i="10" s="1"/>
  <c r="M56" i="10"/>
  <c r="R56" i="10" s="1"/>
  <c r="M68" i="10"/>
  <c r="R68" i="10" s="1"/>
  <c r="M80" i="10"/>
  <c r="R80" i="10" s="1"/>
  <c r="M92" i="10"/>
  <c r="M104" i="10"/>
  <c r="R104" i="10" s="1"/>
  <c r="M116" i="10"/>
  <c r="R116" i="10" s="1"/>
  <c r="H95" i="9"/>
  <c r="G95" i="9"/>
  <c r="F95" i="9"/>
  <c r="H119" i="9"/>
  <c r="G119" i="9"/>
  <c r="F119" i="9"/>
  <c r="H113" i="9"/>
  <c r="G113" i="9"/>
  <c r="F113" i="9"/>
  <c r="H101" i="9"/>
  <c r="G101" i="9"/>
  <c r="F101" i="9"/>
  <c r="H107" i="9"/>
  <c r="G107" i="9"/>
  <c r="F107" i="9"/>
  <c r="H89" i="9"/>
  <c r="G89" i="9"/>
  <c r="F89" i="9"/>
  <c r="H83" i="9"/>
  <c r="G83" i="9"/>
  <c r="F83" i="9"/>
  <c r="H77" i="9"/>
  <c r="G77" i="9"/>
  <c r="F77" i="9"/>
  <c r="H71" i="9"/>
  <c r="G71" i="9"/>
  <c r="F71" i="9"/>
  <c r="H65" i="9"/>
  <c r="G65" i="9"/>
  <c r="F65" i="9"/>
  <c r="F53" i="9"/>
  <c r="G53" i="9"/>
  <c r="H53" i="9"/>
  <c r="H59" i="9"/>
  <c r="G59" i="9"/>
  <c r="F59" i="9"/>
  <c r="H47" i="9"/>
  <c r="G47" i="9"/>
  <c r="F47" i="9"/>
  <c r="H41" i="9"/>
  <c r="G41" i="9"/>
  <c r="F41" i="9"/>
  <c r="H35" i="9"/>
  <c r="G35" i="9"/>
  <c r="F35" i="9"/>
  <c r="H29" i="9"/>
  <c r="G29" i="9"/>
  <c r="F29" i="9"/>
  <c r="H23" i="9"/>
  <c r="G23" i="9"/>
  <c r="F23" i="9"/>
  <c r="H17" i="9"/>
  <c r="G17" i="9"/>
  <c r="F17" i="9"/>
  <c r="H11" i="9"/>
  <c r="G11" i="9"/>
  <c r="F11" i="9"/>
  <c r="F5" i="9"/>
  <c r="G5" i="9"/>
  <c r="H5" i="9"/>
  <c r="L123" i="9"/>
  <c r="P123" i="9" s="1"/>
  <c r="K123" i="9"/>
  <c r="J123" i="9"/>
  <c r="N123" i="9" s="1"/>
  <c r="I123" i="9"/>
  <c r="E123" i="9"/>
  <c r="L122" i="9"/>
  <c r="P122" i="9" s="1"/>
  <c r="K122" i="9"/>
  <c r="O122" i="9" s="1"/>
  <c r="J122" i="9"/>
  <c r="I122" i="9"/>
  <c r="E122" i="9"/>
  <c r="L121" i="9"/>
  <c r="P121" i="9" s="1"/>
  <c r="K121" i="9"/>
  <c r="O121" i="9" s="1"/>
  <c r="J121" i="9"/>
  <c r="N121" i="9" s="1"/>
  <c r="I121" i="9"/>
  <c r="E121" i="9"/>
  <c r="L120" i="9"/>
  <c r="P120" i="9" s="1"/>
  <c r="K120" i="9"/>
  <c r="O120" i="9" s="1"/>
  <c r="J120" i="9"/>
  <c r="N120" i="9" s="1"/>
  <c r="I120" i="9"/>
  <c r="E120" i="9"/>
  <c r="L117" i="9"/>
  <c r="P117" i="9" s="1"/>
  <c r="K117" i="9"/>
  <c r="J117" i="9"/>
  <c r="N117" i="9" s="1"/>
  <c r="I117" i="9"/>
  <c r="E117" i="9"/>
  <c r="L116" i="9"/>
  <c r="P116" i="9" s="1"/>
  <c r="K116" i="9"/>
  <c r="O116" i="9" s="1"/>
  <c r="J116" i="9"/>
  <c r="I116" i="9"/>
  <c r="E116" i="9"/>
  <c r="L115" i="9"/>
  <c r="P115" i="9" s="1"/>
  <c r="K115" i="9"/>
  <c r="O115" i="9" s="1"/>
  <c r="J115" i="9"/>
  <c r="N115" i="9" s="1"/>
  <c r="I115" i="9"/>
  <c r="E115" i="9"/>
  <c r="L114" i="9"/>
  <c r="P114" i="9" s="1"/>
  <c r="K114" i="9"/>
  <c r="O114" i="9" s="1"/>
  <c r="J114" i="9"/>
  <c r="N114" i="9" s="1"/>
  <c r="I114" i="9"/>
  <c r="E114" i="9"/>
  <c r="L111" i="9"/>
  <c r="P111" i="9" s="1"/>
  <c r="K111" i="9"/>
  <c r="J111" i="9"/>
  <c r="N111" i="9" s="1"/>
  <c r="I111" i="9"/>
  <c r="E111" i="9"/>
  <c r="L110" i="9"/>
  <c r="P110" i="9" s="1"/>
  <c r="K110" i="9"/>
  <c r="O110" i="9" s="1"/>
  <c r="J110" i="9"/>
  <c r="I110" i="9"/>
  <c r="E110" i="9"/>
  <c r="L109" i="9"/>
  <c r="P109" i="9" s="1"/>
  <c r="K109" i="9"/>
  <c r="O109" i="9" s="1"/>
  <c r="J109" i="9"/>
  <c r="N109" i="9" s="1"/>
  <c r="I109" i="9"/>
  <c r="E109" i="9"/>
  <c r="L108" i="9"/>
  <c r="P108" i="9" s="1"/>
  <c r="K108" i="9"/>
  <c r="O108" i="9" s="1"/>
  <c r="J108" i="9"/>
  <c r="N108" i="9" s="1"/>
  <c r="I108" i="9"/>
  <c r="E108" i="9"/>
  <c r="L105" i="9"/>
  <c r="P105" i="9" s="1"/>
  <c r="K105" i="9"/>
  <c r="J105" i="9"/>
  <c r="N105" i="9" s="1"/>
  <c r="I105" i="9"/>
  <c r="E105" i="9"/>
  <c r="L104" i="9"/>
  <c r="P104" i="9" s="1"/>
  <c r="K104" i="9"/>
  <c r="O104" i="9" s="1"/>
  <c r="J104" i="9"/>
  <c r="I104" i="9"/>
  <c r="E104" i="9"/>
  <c r="L103" i="9"/>
  <c r="P103" i="9" s="1"/>
  <c r="K103" i="9"/>
  <c r="O103" i="9" s="1"/>
  <c r="J103" i="9"/>
  <c r="N103" i="9" s="1"/>
  <c r="I103" i="9"/>
  <c r="E103" i="9"/>
  <c r="L102" i="9"/>
  <c r="P102" i="9" s="1"/>
  <c r="K102" i="9"/>
  <c r="O102" i="9" s="1"/>
  <c r="J102" i="9"/>
  <c r="N102" i="9" s="1"/>
  <c r="I102" i="9"/>
  <c r="E102" i="9"/>
  <c r="L99" i="9"/>
  <c r="P99" i="9" s="1"/>
  <c r="K99" i="9"/>
  <c r="O99" i="9" s="1"/>
  <c r="J99" i="9"/>
  <c r="N99" i="9" s="1"/>
  <c r="I99" i="9"/>
  <c r="E99" i="9"/>
  <c r="L98" i="9"/>
  <c r="P98" i="9" s="1"/>
  <c r="K98" i="9"/>
  <c r="O98" i="9" s="1"/>
  <c r="J98" i="9"/>
  <c r="I98" i="9"/>
  <c r="E98" i="9"/>
  <c r="L97" i="9"/>
  <c r="P97" i="9" s="1"/>
  <c r="K97" i="9"/>
  <c r="O97" i="9" s="1"/>
  <c r="J97" i="9"/>
  <c r="N97" i="9" s="1"/>
  <c r="I97" i="9"/>
  <c r="E97" i="9"/>
  <c r="L96" i="9"/>
  <c r="P96" i="9" s="1"/>
  <c r="K96" i="9"/>
  <c r="O96" i="9" s="1"/>
  <c r="J96" i="9"/>
  <c r="N96" i="9" s="1"/>
  <c r="I96" i="9"/>
  <c r="E96" i="9"/>
  <c r="L93" i="9"/>
  <c r="P93" i="9" s="1"/>
  <c r="K93" i="9"/>
  <c r="O93" i="9" s="1"/>
  <c r="J93" i="9"/>
  <c r="N93" i="9" s="1"/>
  <c r="I93" i="9"/>
  <c r="E93" i="9"/>
  <c r="L92" i="9"/>
  <c r="P92" i="9" s="1"/>
  <c r="K92" i="9"/>
  <c r="O92" i="9" s="1"/>
  <c r="J92" i="9"/>
  <c r="I92" i="9"/>
  <c r="E92" i="9"/>
  <c r="L91" i="9"/>
  <c r="P91" i="9" s="1"/>
  <c r="K91" i="9"/>
  <c r="O91" i="9" s="1"/>
  <c r="J91" i="9"/>
  <c r="N91" i="9" s="1"/>
  <c r="I91" i="9"/>
  <c r="E91" i="9"/>
  <c r="L90" i="9"/>
  <c r="P90" i="9" s="1"/>
  <c r="K90" i="9"/>
  <c r="O90" i="9" s="1"/>
  <c r="J90" i="9"/>
  <c r="N90" i="9" s="1"/>
  <c r="I90" i="9"/>
  <c r="E90" i="9"/>
  <c r="L87" i="9"/>
  <c r="P87" i="9" s="1"/>
  <c r="K87" i="9"/>
  <c r="O87" i="9" s="1"/>
  <c r="J87" i="9"/>
  <c r="N87" i="9" s="1"/>
  <c r="I87" i="9"/>
  <c r="E87" i="9"/>
  <c r="L86" i="9"/>
  <c r="P86" i="9" s="1"/>
  <c r="K86" i="9"/>
  <c r="O86" i="9" s="1"/>
  <c r="J86" i="9"/>
  <c r="I86" i="9"/>
  <c r="E86" i="9"/>
  <c r="L85" i="9"/>
  <c r="P85" i="9" s="1"/>
  <c r="K85" i="9"/>
  <c r="O85" i="9" s="1"/>
  <c r="J85" i="9"/>
  <c r="N85" i="9" s="1"/>
  <c r="I85" i="9"/>
  <c r="E85" i="9"/>
  <c r="L84" i="9"/>
  <c r="P84" i="9" s="1"/>
  <c r="K84" i="9"/>
  <c r="O84" i="9" s="1"/>
  <c r="J84" i="9"/>
  <c r="N84" i="9" s="1"/>
  <c r="I84" i="9"/>
  <c r="E84" i="9"/>
  <c r="L81" i="9"/>
  <c r="P81" i="9" s="1"/>
  <c r="K81" i="9"/>
  <c r="O81" i="9" s="1"/>
  <c r="J81" i="9"/>
  <c r="N81" i="9" s="1"/>
  <c r="I81" i="9"/>
  <c r="E81" i="9"/>
  <c r="L80" i="9"/>
  <c r="P80" i="9" s="1"/>
  <c r="K80" i="9"/>
  <c r="O80" i="9" s="1"/>
  <c r="J80" i="9"/>
  <c r="I80" i="9"/>
  <c r="E80" i="9"/>
  <c r="L79" i="9"/>
  <c r="P79" i="9" s="1"/>
  <c r="K79" i="9"/>
  <c r="O79" i="9" s="1"/>
  <c r="J79" i="9"/>
  <c r="N79" i="9" s="1"/>
  <c r="I79" i="9"/>
  <c r="E79" i="9"/>
  <c r="L78" i="9"/>
  <c r="P78" i="9" s="1"/>
  <c r="K78" i="9"/>
  <c r="O78" i="9" s="1"/>
  <c r="J78" i="9"/>
  <c r="N78" i="9" s="1"/>
  <c r="I78" i="9"/>
  <c r="E78" i="9"/>
  <c r="L75" i="9"/>
  <c r="P75" i="9" s="1"/>
  <c r="K75" i="9"/>
  <c r="J75" i="9"/>
  <c r="N75" i="9" s="1"/>
  <c r="I75" i="9"/>
  <c r="E75" i="9"/>
  <c r="L74" i="9"/>
  <c r="P74" i="9" s="1"/>
  <c r="K74" i="9"/>
  <c r="O74" i="9" s="1"/>
  <c r="J74" i="9"/>
  <c r="I74" i="9"/>
  <c r="E74" i="9"/>
  <c r="L73" i="9"/>
  <c r="P73" i="9" s="1"/>
  <c r="K73" i="9"/>
  <c r="O73" i="9" s="1"/>
  <c r="J73" i="9"/>
  <c r="N73" i="9" s="1"/>
  <c r="I73" i="9"/>
  <c r="E73" i="9"/>
  <c r="L72" i="9"/>
  <c r="P72" i="9" s="1"/>
  <c r="K72" i="9"/>
  <c r="O72" i="9" s="1"/>
  <c r="J72" i="9"/>
  <c r="N72" i="9" s="1"/>
  <c r="I72" i="9"/>
  <c r="E72" i="9"/>
  <c r="L69" i="9"/>
  <c r="P69" i="9" s="1"/>
  <c r="K69" i="9"/>
  <c r="J69" i="9"/>
  <c r="N69" i="9" s="1"/>
  <c r="I69" i="9"/>
  <c r="E69" i="9"/>
  <c r="L68" i="9"/>
  <c r="P68" i="9" s="1"/>
  <c r="K68" i="9"/>
  <c r="O68" i="9" s="1"/>
  <c r="J68" i="9"/>
  <c r="I68" i="9"/>
  <c r="E68" i="9"/>
  <c r="L67" i="9"/>
  <c r="P67" i="9" s="1"/>
  <c r="K67" i="9"/>
  <c r="O67" i="9" s="1"/>
  <c r="J67" i="9"/>
  <c r="N67" i="9" s="1"/>
  <c r="I67" i="9"/>
  <c r="E67" i="9"/>
  <c r="L66" i="9"/>
  <c r="P66" i="9" s="1"/>
  <c r="K66" i="9"/>
  <c r="O66" i="9" s="1"/>
  <c r="J66" i="9"/>
  <c r="N66" i="9" s="1"/>
  <c r="I66" i="9"/>
  <c r="E66" i="9"/>
  <c r="L63" i="9"/>
  <c r="P63" i="9" s="1"/>
  <c r="K63" i="9"/>
  <c r="O63" i="9" s="1"/>
  <c r="J63" i="9"/>
  <c r="N63" i="9" s="1"/>
  <c r="I63" i="9"/>
  <c r="E63" i="9"/>
  <c r="L62" i="9"/>
  <c r="P62" i="9" s="1"/>
  <c r="K62" i="9"/>
  <c r="O62" i="9" s="1"/>
  <c r="J62" i="9"/>
  <c r="I62" i="9"/>
  <c r="E62" i="9"/>
  <c r="L61" i="9"/>
  <c r="P61" i="9" s="1"/>
  <c r="K61" i="9"/>
  <c r="O61" i="9" s="1"/>
  <c r="J61" i="9"/>
  <c r="N61" i="9" s="1"/>
  <c r="I61" i="9"/>
  <c r="E61" i="9"/>
  <c r="L60" i="9"/>
  <c r="P60" i="9" s="1"/>
  <c r="K60" i="9"/>
  <c r="O60" i="9" s="1"/>
  <c r="J60" i="9"/>
  <c r="N60" i="9" s="1"/>
  <c r="I60" i="9"/>
  <c r="E60" i="9"/>
  <c r="L57" i="9"/>
  <c r="P57" i="9" s="1"/>
  <c r="K57" i="9"/>
  <c r="O57" i="9" s="1"/>
  <c r="J57" i="9"/>
  <c r="N57" i="9" s="1"/>
  <c r="I57" i="9"/>
  <c r="E57" i="9"/>
  <c r="L56" i="9"/>
  <c r="P56" i="9" s="1"/>
  <c r="K56" i="9"/>
  <c r="J56" i="9"/>
  <c r="N56" i="9" s="1"/>
  <c r="I56" i="9"/>
  <c r="E56" i="9"/>
  <c r="L55" i="9"/>
  <c r="P55" i="9" s="1"/>
  <c r="K55" i="9"/>
  <c r="O55" i="9" s="1"/>
  <c r="J55" i="9"/>
  <c r="N55" i="9" s="1"/>
  <c r="I55" i="9"/>
  <c r="E55" i="9"/>
  <c r="L54" i="9"/>
  <c r="P54" i="9" s="1"/>
  <c r="K54" i="9"/>
  <c r="O54" i="9" s="1"/>
  <c r="J54" i="9"/>
  <c r="N54" i="9" s="1"/>
  <c r="I54" i="9"/>
  <c r="E54" i="9"/>
  <c r="L51" i="9"/>
  <c r="P51" i="9" s="1"/>
  <c r="K51" i="9"/>
  <c r="J51" i="9"/>
  <c r="N51" i="9" s="1"/>
  <c r="I51" i="9"/>
  <c r="E51" i="9"/>
  <c r="L50" i="9"/>
  <c r="P50" i="9" s="1"/>
  <c r="K50" i="9"/>
  <c r="O50" i="9" s="1"/>
  <c r="J50" i="9"/>
  <c r="I50" i="9"/>
  <c r="E50" i="9"/>
  <c r="L49" i="9"/>
  <c r="P49" i="9" s="1"/>
  <c r="K49" i="9"/>
  <c r="O49" i="9" s="1"/>
  <c r="J49" i="9"/>
  <c r="N49" i="9" s="1"/>
  <c r="I49" i="9"/>
  <c r="E49" i="9"/>
  <c r="L48" i="9"/>
  <c r="P48" i="9" s="1"/>
  <c r="K48" i="9"/>
  <c r="O48" i="9" s="1"/>
  <c r="J48" i="9"/>
  <c r="N48" i="9" s="1"/>
  <c r="I48" i="9"/>
  <c r="E48" i="9"/>
  <c r="L45" i="9"/>
  <c r="P45" i="9" s="1"/>
  <c r="K45" i="9"/>
  <c r="O45" i="9" s="1"/>
  <c r="J45" i="9"/>
  <c r="N45" i="9" s="1"/>
  <c r="I45" i="9"/>
  <c r="E45" i="9"/>
  <c r="L44" i="9"/>
  <c r="P44" i="9" s="1"/>
  <c r="K44" i="9"/>
  <c r="O44" i="9" s="1"/>
  <c r="J44" i="9"/>
  <c r="I44" i="9"/>
  <c r="E44" i="9"/>
  <c r="L43" i="9"/>
  <c r="P43" i="9" s="1"/>
  <c r="K43" i="9"/>
  <c r="O43" i="9" s="1"/>
  <c r="J43" i="9"/>
  <c r="N43" i="9" s="1"/>
  <c r="I43" i="9"/>
  <c r="E43" i="9"/>
  <c r="L42" i="9"/>
  <c r="P42" i="9" s="1"/>
  <c r="K42" i="9"/>
  <c r="O42" i="9" s="1"/>
  <c r="J42" i="9"/>
  <c r="N42" i="9" s="1"/>
  <c r="I42" i="9"/>
  <c r="E42" i="9"/>
  <c r="L39" i="9"/>
  <c r="P39" i="9" s="1"/>
  <c r="K39" i="9"/>
  <c r="O39" i="9" s="1"/>
  <c r="J39" i="9"/>
  <c r="N39" i="9" s="1"/>
  <c r="I39" i="9"/>
  <c r="E39" i="9"/>
  <c r="L38" i="9"/>
  <c r="P38" i="9" s="1"/>
  <c r="K38" i="9"/>
  <c r="O38" i="9" s="1"/>
  <c r="J38" i="9"/>
  <c r="N38" i="9" s="1"/>
  <c r="I38" i="9"/>
  <c r="E38" i="9"/>
  <c r="L37" i="9"/>
  <c r="P37" i="9" s="1"/>
  <c r="K37" i="9"/>
  <c r="O37" i="9" s="1"/>
  <c r="J37" i="9"/>
  <c r="N37" i="9" s="1"/>
  <c r="I37" i="9"/>
  <c r="E37" i="9"/>
  <c r="L36" i="9"/>
  <c r="P36" i="9" s="1"/>
  <c r="K36" i="9"/>
  <c r="O36" i="9" s="1"/>
  <c r="J36" i="9"/>
  <c r="N36" i="9" s="1"/>
  <c r="I36" i="9"/>
  <c r="E36" i="9"/>
  <c r="L33" i="9"/>
  <c r="P33" i="9" s="1"/>
  <c r="K33" i="9"/>
  <c r="O33" i="9" s="1"/>
  <c r="J33" i="9"/>
  <c r="N33" i="9" s="1"/>
  <c r="I33" i="9"/>
  <c r="E33" i="9"/>
  <c r="L32" i="9"/>
  <c r="P32" i="9" s="1"/>
  <c r="K32" i="9"/>
  <c r="O32" i="9" s="1"/>
  <c r="J32" i="9"/>
  <c r="N32" i="9" s="1"/>
  <c r="I32" i="9"/>
  <c r="E32" i="9"/>
  <c r="L31" i="9"/>
  <c r="P31" i="9" s="1"/>
  <c r="K31" i="9"/>
  <c r="O31" i="9" s="1"/>
  <c r="J31" i="9"/>
  <c r="N31" i="9" s="1"/>
  <c r="I31" i="9"/>
  <c r="E31" i="9"/>
  <c r="L30" i="9"/>
  <c r="P30" i="9" s="1"/>
  <c r="K30" i="9"/>
  <c r="O30" i="9" s="1"/>
  <c r="J30" i="9"/>
  <c r="I30" i="9"/>
  <c r="E30" i="9"/>
  <c r="L27" i="9"/>
  <c r="P27" i="9" s="1"/>
  <c r="K27" i="9"/>
  <c r="O27" i="9" s="1"/>
  <c r="J27" i="9"/>
  <c r="N27" i="9" s="1"/>
  <c r="I27" i="9"/>
  <c r="E27" i="9"/>
  <c r="L26" i="9"/>
  <c r="P26" i="9" s="1"/>
  <c r="K26" i="9"/>
  <c r="O26" i="9" s="1"/>
  <c r="J26" i="9"/>
  <c r="N26" i="9" s="1"/>
  <c r="I26" i="9"/>
  <c r="E26" i="9"/>
  <c r="L25" i="9"/>
  <c r="P25" i="9" s="1"/>
  <c r="K25" i="9"/>
  <c r="O25" i="9" s="1"/>
  <c r="J25" i="9"/>
  <c r="N25" i="9" s="1"/>
  <c r="I25" i="9"/>
  <c r="E25" i="9"/>
  <c r="L24" i="9"/>
  <c r="P24" i="9" s="1"/>
  <c r="K24" i="9"/>
  <c r="O24" i="9" s="1"/>
  <c r="J24" i="9"/>
  <c r="I24" i="9"/>
  <c r="E24" i="9"/>
  <c r="L21" i="9"/>
  <c r="P21" i="9" s="1"/>
  <c r="K21" i="9"/>
  <c r="O21" i="9" s="1"/>
  <c r="J21" i="9"/>
  <c r="N21" i="9" s="1"/>
  <c r="I21" i="9"/>
  <c r="E21" i="9"/>
  <c r="L20" i="9"/>
  <c r="P20" i="9" s="1"/>
  <c r="K20" i="9"/>
  <c r="O20" i="9" s="1"/>
  <c r="J20" i="9"/>
  <c r="N20" i="9" s="1"/>
  <c r="I20" i="9"/>
  <c r="E20" i="9"/>
  <c r="L19" i="9"/>
  <c r="P19" i="9" s="1"/>
  <c r="K19" i="9"/>
  <c r="O19" i="9" s="1"/>
  <c r="J19" i="9"/>
  <c r="N19" i="9" s="1"/>
  <c r="I19" i="9"/>
  <c r="E19" i="9"/>
  <c r="L18" i="9"/>
  <c r="P18" i="9" s="1"/>
  <c r="K18" i="9"/>
  <c r="O18" i="9" s="1"/>
  <c r="J18" i="9"/>
  <c r="I18" i="9"/>
  <c r="E18" i="9"/>
  <c r="L15" i="9"/>
  <c r="P15" i="9" s="1"/>
  <c r="K15" i="9"/>
  <c r="O15" i="9" s="1"/>
  <c r="J15" i="9"/>
  <c r="N15" i="9" s="1"/>
  <c r="I15" i="9"/>
  <c r="E15" i="9"/>
  <c r="L14" i="9"/>
  <c r="P14" i="9" s="1"/>
  <c r="K14" i="9"/>
  <c r="O14" i="9" s="1"/>
  <c r="J14" i="9"/>
  <c r="N14" i="9" s="1"/>
  <c r="I14" i="9"/>
  <c r="E14" i="9"/>
  <c r="L13" i="9"/>
  <c r="P13" i="9" s="1"/>
  <c r="K13" i="9"/>
  <c r="J13" i="9"/>
  <c r="N13" i="9" s="1"/>
  <c r="I13" i="9"/>
  <c r="E13" i="9"/>
  <c r="L12" i="9"/>
  <c r="P12" i="9" s="1"/>
  <c r="K12" i="9"/>
  <c r="O12" i="9" s="1"/>
  <c r="J12" i="9"/>
  <c r="N12" i="9" s="1"/>
  <c r="I12" i="9"/>
  <c r="E12" i="9"/>
  <c r="L9" i="9"/>
  <c r="P9" i="9" s="1"/>
  <c r="K9" i="9"/>
  <c r="O9" i="9" s="1"/>
  <c r="J9" i="9"/>
  <c r="N9" i="9" s="1"/>
  <c r="I9" i="9"/>
  <c r="E9" i="9"/>
  <c r="L8" i="9"/>
  <c r="P8" i="9" s="1"/>
  <c r="K8" i="9"/>
  <c r="O8" i="9" s="1"/>
  <c r="J8" i="9"/>
  <c r="N8" i="9" s="1"/>
  <c r="I8" i="9"/>
  <c r="E8" i="9"/>
  <c r="L7" i="9"/>
  <c r="P7" i="9" s="1"/>
  <c r="K7" i="9"/>
  <c r="J7" i="9"/>
  <c r="N7" i="9" s="1"/>
  <c r="I7" i="9"/>
  <c r="E7" i="9"/>
  <c r="L6" i="9"/>
  <c r="P6" i="9" s="1"/>
  <c r="K6" i="9"/>
  <c r="O6" i="9" s="1"/>
  <c r="J6" i="9"/>
  <c r="I6" i="9"/>
  <c r="E6" i="9"/>
  <c r="R18" i="10" l="1"/>
  <c r="R12" i="10"/>
  <c r="R25" i="10"/>
  <c r="R92" i="10"/>
  <c r="R96" i="10"/>
  <c r="R48" i="10"/>
  <c r="R55" i="10"/>
  <c r="R32" i="10"/>
  <c r="R7" i="10"/>
  <c r="R75" i="10"/>
  <c r="R24" i="10"/>
  <c r="R111" i="10"/>
  <c r="R87" i="10"/>
  <c r="R99" i="10"/>
  <c r="E5" i="9"/>
  <c r="E11" i="9"/>
  <c r="E17" i="9"/>
  <c r="E23" i="9"/>
  <c r="E29" i="9"/>
  <c r="E35" i="9"/>
  <c r="E41" i="9"/>
  <c r="E47" i="9"/>
  <c r="E53" i="9"/>
  <c r="E59" i="9"/>
  <c r="P65" i="9"/>
  <c r="E71" i="9"/>
  <c r="P71" i="9"/>
  <c r="P77" i="9"/>
  <c r="E83" i="9"/>
  <c r="P83" i="9"/>
  <c r="P89" i="9"/>
  <c r="E95" i="9"/>
  <c r="P95" i="9"/>
  <c r="P101" i="9"/>
  <c r="E107" i="9"/>
  <c r="P107" i="9"/>
  <c r="E113" i="9"/>
  <c r="P113" i="9"/>
  <c r="P119" i="9"/>
  <c r="R110" i="10"/>
  <c r="R62" i="10"/>
  <c r="R105" i="10"/>
  <c r="R81" i="10"/>
  <c r="R57" i="10"/>
  <c r="R21" i="10"/>
  <c r="R86" i="10"/>
  <c r="R117" i="10"/>
  <c r="R93" i="10"/>
  <c r="R69" i="10"/>
  <c r="R15" i="10"/>
  <c r="I53" i="9"/>
  <c r="M56" i="9"/>
  <c r="I71" i="9"/>
  <c r="I83" i="9"/>
  <c r="I95" i="9"/>
  <c r="I107" i="9"/>
  <c r="I113" i="9"/>
  <c r="N53" i="9"/>
  <c r="I89" i="9"/>
  <c r="E89" i="9"/>
  <c r="Q96" i="9"/>
  <c r="O95" i="9"/>
  <c r="I101" i="9"/>
  <c r="E101" i="9"/>
  <c r="K107" i="9"/>
  <c r="K113" i="9"/>
  <c r="I119" i="9"/>
  <c r="E119" i="9"/>
  <c r="O17" i="9"/>
  <c r="O29" i="9"/>
  <c r="O41" i="9"/>
  <c r="P53" i="9"/>
  <c r="I65" i="9"/>
  <c r="E65" i="9"/>
  <c r="O77" i="9"/>
  <c r="I77" i="9"/>
  <c r="E77" i="9"/>
  <c r="O83" i="9"/>
  <c r="O89" i="9"/>
  <c r="Q91" i="9"/>
  <c r="K83" i="9"/>
  <c r="K5" i="9"/>
  <c r="P11" i="9"/>
  <c r="P17" i="9"/>
  <c r="P23" i="9"/>
  <c r="P29" i="9"/>
  <c r="P35" i="9"/>
  <c r="P41" i="9"/>
  <c r="P47" i="9"/>
  <c r="P59" i="9"/>
  <c r="M86" i="9"/>
  <c r="M87" i="9"/>
  <c r="K53" i="9"/>
  <c r="J65" i="9"/>
  <c r="L71" i="9"/>
  <c r="J77" i="9"/>
  <c r="L83" i="9"/>
  <c r="J89" i="9"/>
  <c r="L107" i="9"/>
  <c r="J101" i="9"/>
  <c r="L113" i="9"/>
  <c r="J119" i="9"/>
  <c r="L95" i="9"/>
  <c r="K71" i="9"/>
  <c r="P5" i="9"/>
  <c r="I11" i="9"/>
  <c r="I17" i="9"/>
  <c r="I23" i="9"/>
  <c r="O23" i="9"/>
  <c r="Q27" i="9"/>
  <c r="I29" i="9"/>
  <c r="I35" i="9"/>
  <c r="O35" i="9"/>
  <c r="I41" i="9"/>
  <c r="I47" i="9"/>
  <c r="I59" i="9"/>
  <c r="O59" i="9"/>
  <c r="Q81" i="9"/>
  <c r="M92" i="9"/>
  <c r="M122" i="9"/>
  <c r="J53" i="9"/>
  <c r="K65" i="9"/>
  <c r="K77" i="9"/>
  <c r="K89" i="9"/>
  <c r="K101" i="9"/>
  <c r="K119" i="9"/>
  <c r="L53" i="9"/>
  <c r="K95" i="9"/>
  <c r="I5" i="9"/>
  <c r="N11" i="9"/>
  <c r="M24" i="9"/>
  <c r="J29" i="9"/>
  <c r="Q36" i="9"/>
  <c r="L65" i="9"/>
  <c r="J71" i="9"/>
  <c r="L77" i="9"/>
  <c r="J83" i="9"/>
  <c r="L89" i="9"/>
  <c r="J107" i="9"/>
  <c r="L101" i="9"/>
  <c r="J113" i="9"/>
  <c r="L119" i="9"/>
  <c r="J95" i="9"/>
  <c r="K35" i="9"/>
  <c r="K47" i="9"/>
  <c r="K59" i="9"/>
  <c r="M18" i="9"/>
  <c r="L11" i="9"/>
  <c r="J17" i="9"/>
  <c r="L23" i="9"/>
  <c r="L35" i="9"/>
  <c r="J41" i="9"/>
  <c r="L47" i="9"/>
  <c r="L59" i="9"/>
  <c r="K11" i="9"/>
  <c r="K23" i="9"/>
  <c r="L5" i="9"/>
  <c r="K17" i="9"/>
  <c r="K29" i="9"/>
  <c r="K41" i="9"/>
  <c r="J5" i="9"/>
  <c r="J11" i="9"/>
  <c r="L17" i="9"/>
  <c r="J23" i="9"/>
  <c r="L29" i="9"/>
  <c r="J35" i="9"/>
  <c r="N35" i="9"/>
  <c r="L41" i="9"/>
  <c r="J47" i="9"/>
  <c r="J59" i="9"/>
  <c r="M75" i="9"/>
  <c r="M111" i="9"/>
  <c r="M121" i="9"/>
  <c r="M98" i="9"/>
  <c r="M99" i="9"/>
  <c r="M123" i="9"/>
  <c r="M69" i="9"/>
  <c r="M93" i="9"/>
  <c r="M105" i="9"/>
  <c r="M117" i="9"/>
  <c r="Q8" i="9"/>
  <c r="M62" i="9"/>
  <c r="M68" i="9"/>
  <c r="M74" i="9"/>
  <c r="M80" i="9"/>
  <c r="M81" i="9"/>
  <c r="Q85" i="9"/>
  <c r="Q90" i="9"/>
  <c r="Q99" i="9"/>
  <c r="M104" i="9"/>
  <c r="M110" i="9"/>
  <c r="M116" i="9"/>
  <c r="M51" i="9"/>
  <c r="M50" i="9"/>
  <c r="M44" i="9"/>
  <c r="M39" i="9"/>
  <c r="Q39" i="9"/>
  <c r="M33" i="9"/>
  <c r="Q32" i="9"/>
  <c r="M30" i="9"/>
  <c r="Q31" i="9"/>
  <c r="Q26" i="9"/>
  <c r="M27" i="9"/>
  <c r="M21" i="9"/>
  <c r="Q21" i="9"/>
  <c r="M13" i="9"/>
  <c r="M15" i="9"/>
  <c r="Q12" i="9"/>
  <c r="M9" i="9"/>
  <c r="M7" i="9"/>
  <c r="M6" i="9"/>
  <c r="Q9" i="9"/>
  <c r="Q14" i="9"/>
  <c r="Q19" i="9"/>
  <c r="Q37" i="9"/>
  <c r="Q15" i="9"/>
  <c r="Q20" i="9"/>
  <c r="Q25" i="9"/>
  <c r="Q33" i="9"/>
  <c r="Q38" i="9"/>
  <c r="N6" i="9"/>
  <c r="Q6" i="9" s="1"/>
  <c r="O7" i="9"/>
  <c r="O13" i="9"/>
  <c r="N24" i="9"/>
  <c r="N30" i="9"/>
  <c r="M8" i="9"/>
  <c r="M14" i="9"/>
  <c r="M20" i="9"/>
  <c r="M26" i="9"/>
  <c r="M32" i="9"/>
  <c r="M38" i="9"/>
  <c r="Q45" i="9"/>
  <c r="Q57" i="9"/>
  <c r="Q63" i="9"/>
  <c r="N18" i="9"/>
  <c r="M19" i="9"/>
  <c r="M25" i="9"/>
  <c r="M31" i="9"/>
  <c r="M37" i="9"/>
  <c r="Q42" i="9"/>
  <c r="Q48" i="9"/>
  <c r="Q54" i="9"/>
  <c r="Q60" i="9"/>
  <c r="Q66" i="9"/>
  <c r="Q72" i="9"/>
  <c r="Q78" i="9"/>
  <c r="Q87" i="9"/>
  <c r="Q97" i="9"/>
  <c r="Q102" i="9"/>
  <c r="Q108" i="9"/>
  <c r="Q114" i="9"/>
  <c r="Q120" i="9"/>
  <c r="M12" i="9"/>
  <c r="M36" i="9"/>
  <c r="Q43" i="9"/>
  <c r="Q49" i="9"/>
  <c r="Q55" i="9"/>
  <c r="Q61" i="9"/>
  <c r="Q67" i="9"/>
  <c r="Q73" i="9"/>
  <c r="Q79" i="9"/>
  <c r="Q84" i="9"/>
  <c r="Q93" i="9"/>
  <c r="Q103" i="9"/>
  <c r="Q109" i="9"/>
  <c r="Q115" i="9"/>
  <c r="Q121" i="9"/>
  <c r="M43" i="9"/>
  <c r="N44" i="9"/>
  <c r="Q44" i="9" s="1"/>
  <c r="M49" i="9"/>
  <c r="N50" i="9"/>
  <c r="Q50" i="9" s="1"/>
  <c r="O51" i="9"/>
  <c r="Q51" i="9" s="1"/>
  <c r="M55" i="9"/>
  <c r="M61" i="9"/>
  <c r="N62" i="9"/>
  <c r="Q62" i="9" s="1"/>
  <c r="M67" i="9"/>
  <c r="N68" i="9"/>
  <c r="Q68" i="9" s="1"/>
  <c r="O69" i="9"/>
  <c r="Q69" i="9" s="1"/>
  <c r="M73" i="9"/>
  <c r="N74" i="9"/>
  <c r="Q74" i="9" s="1"/>
  <c r="R74" i="9" s="1"/>
  <c r="O75" i="9"/>
  <c r="Q75" i="9" s="1"/>
  <c r="M79" i="9"/>
  <c r="N80" i="9"/>
  <c r="Q80" i="9" s="1"/>
  <c r="M85" i="9"/>
  <c r="N86" i="9"/>
  <c r="Q86" i="9" s="1"/>
  <c r="M91" i="9"/>
  <c r="N92" i="9"/>
  <c r="Q92" i="9" s="1"/>
  <c r="R92" i="9" s="1"/>
  <c r="M97" i="9"/>
  <c r="N98" i="9"/>
  <c r="Q98" i="9" s="1"/>
  <c r="M103" i="9"/>
  <c r="N104" i="9"/>
  <c r="Q104" i="9" s="1"/>
  <c r="O105" i="9"/>
  <c r="Q105" i="9" s="1"/>
  <c r="M109" i="9"/>
  <c r="N110" i="9"/>
  <c r="Q110" i="9" s="1"/>
  <c r="O111" i="9"/>
  <c r="M115" i="9"/>
  <c r="N116" i="9"/>
  <c r="Q116" i="9" s="1"/>
  <c r="O117" i="9"/>
  <c r="N122" i="9"/>
  <c r="Q122" i="9" s="1"/>
  <c r="O123" i="9"/>
  <c r="Q123" i="9" s="1"/>
  <c r="R123" i="9" s="1"/>
  <c r="M42" i="9"/>
  <c r="M48" i="9"/>
  <c r="M54" i="9"/>
  <c r="O56" i="9"/>
  <c r="Q56" i="9" s="1"/>
  <c r="R56" i="9" s="1"/>
  <c r="M60" i="9"/>
  <c r="M66" i="9"/>
  <c r="M72" i="9"/>
  <c r="M78" i="9"/>
  <c r="M84" i="9"/>
  <c r="M90" i="9"/>
  <c r="M96" i="9"/>
  <c r="M102" i="9"/>
  <c r="M108" i="9"/>
  <c r="M114" i="9"/>
  <c r="M120" i="9"/>
  <c r="M45" i="9"/>
  <c r="M57" i="9"/>
  <c r="M63" i="9"/>
  <c r="F34" i="8"/>
  <c r="D34" i="8"/>
  <c r="C34" i="8"/>
  <c r="B34" i="8"/>
  <c r="H33" i="8"/>
  <c r="E33" i="8"/>
  <c r="G33" i="8" s="1"/>
  <c r="H32" i="8"/>
  <c r="E32" i="8"/>
  <c r="G32" i="8" s="1"/>
  <c r="H31" i="8"/>
  <c r="E31" i="8"/>
  <c r="G31" i="8" s="1"/>
  <c r="H30" i="8"/>
  <c r="E30" i="8"/>
  <c r="G30" i="8" s="1"/>
  <c r="F25" i="8"/>
  <c r="D25" i="8"/>
  <c r="C25" i="8"/>
  <c r="B25" i="8"/>
  <c r="H24" i="8"/>
  <c r="E24" i="8"/>
  <c r="G24" i="8" s="1"/>
  <c r="H23" i="8"/>
  <c r="E23" i="8"/>
  <c r="G23" i="8" s="1"/>
  <c r="H22" i="8"/>
  <c r="E22" i="8"/>
  <c r="G22" i="8" s="1"/>
  <c r="H21" i="8"/>
  <c r="E21" i="8"/>
  <c r="G21" i="8" s="1"/>
  <c r="F16" i="8"/>
  <c r="D16" i="8"/>
  <c r="C16" i="8"/>
  <c r="B16" i="8"/>
  <c r="H15" i="8"/>
  <c r="E15" i="8"/>
  <c r="G15" i="8" s="1"/>
  <c r="H14" i="8"/>
  <c r="E14" i="8"/>
  <c r="G14" i="8" s="1"/>
  <c r="H13" i="8"/>
  <c r="E13" i="8"/>
  <c r="G13" i="8" s="1"/>
  <c r="H12" i="8"/>
  <c r="E12" i="8"/>
  <c r="G12" i="8" s="1"/>
  <c r="F7" i="8"/>
  <c r="D7" i="8"/>
  <c r="C7" i="8"/>
  <c r="B7" i="8"/>
  <c r="H7" i="8" s="1"/>
  <c r="H6" i="8"/>
  <c r="E6" i="8"/>
  <c r="H5" i="8"/>
  <c r="E5" i="8"/>
  <c r="H4" i="8"/>
  <c r="E4" i="8"/>
  <c r="H3" i="8"/>
  <c r="E3" i="8"/>
  <c r="E7" i="8" s="1"/>
  <c r="I3" i="8" l="1"/>
  <c r="R87" i="9"/>
  <c r="R91" i="9"/>
  <c r="R116" i="9"/>
  <c r="R86" i="9"/>
  <c r="M53" i="9"/>
  <c r="R121" i="9"/>
  <c r="Q35" i="9"/>
  <c r="R27" i="9"/>
  <c r="N95" i="9"/>
  <c r="M113" i="9"/>
  <c r="M47" i="9"/>
  <c r="R69" i="9"/>
  <c r="R81" i="9"/>
  <c r="N101" i="9"/>
  <c r="R110" i="9"/>
  <c r="Q83" i="9"/>
  <c r="Q77" i="9"/>
  <c r="Q53" i="9"/>
  <c r="R32" i="9"/>
  <c r="N77" i="9"/>
  <c r="M65" i="9"/>
  <c r="M107" i="9"/>
  <c r="M83" i="9"/>
  <c r="R68" i="9"/>
  <c r="R44" i="9"/>
  <c r="R105" i="9"/>
  <c r="R85" i="9"/>
  <c r="Q95" i="9"/>
  <c r="R90" i="9"/>
  <c r="M89" i="9"/>
  <c r="R75" i="9"/>
  <c r="Q101" i="9"/>
  <c r="Q71" i="9"/>
  <c r="M23" i="9"/>
  <c r="R26" i="9"/>
  <c r="R99" i="9"/>
  <c r="O119" i="9"/>
  <c r="N119" i="9"/>
  <c r="N71" i="9"/>
  <c r="Q117" i="9"/>
  <c r="R117" i="9" s="1"/>
  <c r="O113" i="9"/>
  <c r="O65" i="9"/>
  <c r="M59" i="9"/>
  <c r="M101" i="9"/>
  <c r="M77" i="9"/>
  <c r="Q119" i="9"/>
  <c r="Q65" i="9"/>
  <c r="Q41" i="9"/>
  <c r="R38" i="9"/>
  <c r="R15" i="9"/>
  <c r="R9" i="9"/>
  <c r="M29" i="9"/>
  <c r="Q89" i="9"/>
  <c r="O101" i="9"/>
  <c r="N113" i="9"/>
  <c r="N89" i="9"/>
  <c r="N65" i="9"/>
  <c r="M119" i="9"/>
  <c r="R96" i="9"/>
  <c r="M95" i="9"/>
  <c r="M71" i="9"/>
  <c r="R122" i="9"/>
  <c r="Q111" i="9"/>
  <c r="R111" i="9" s="1"/>
  <c r="O107" i="9"/>
  <c r="R104" i="9"/>
  <c r="R62" i="9"/>
  <c r="R50" i="9"/>
  <c r="R93" i="9"/>
  <c r="R33" i="9"/>
  <c r="N5" i="9"/>
  <c r="O71" i="9"/>
  <c r="N107" i="9"/>
  <c r="N83" i="9"/>
  <c r="O53" i="9"/>
  <c r="Q59" i="9"/>
  <c r="Q18" i="9"/>
  <c r="N17" i="9"/>
  <c r="Q13" i="9"/>
  <c r="R13" i="9" s="1"/>
  <c r="O11" i="9"/>
  <c r="N59" i="9"/>
  <c r="O47" i="9"/>
  <c r="R36" i="9"/>
  <c r="M35" i="9"/>
  <c r="Q7" i="9"/>
  <c r="O5" i="9"/>
  <c r="M5" i="9"/>
  <c r="M17" i="9"/>
  <c r="N41" i="9"/>
  <c r="N47" i="9"/>
  <c r="Q24" i="9"/>
  <c r="N23" i="9"/>
  <c r="M41" i="9"/>
  <c r="M11" i="9"/>
  <c r="Q47" i="9"/>
  <c r="Q30" i="9"/>
  <c r="Q29" i="9" s="1"/>
  <c r="N29" i="9"/>
  <c r="R39" i="9"/>
  <c r="R61" i="9"/>
  <c r="R31" i="9"/>
  <c r="R98" i="9"/>
  <c r="R51" i="9"/>
  <c r="R8" i="9"/>
  <c r="R80" i="9"/>
  <c r="R120" i="9"/>
  <c r="R66" i="9"/>
  <c r="R42" i="9"/>
  <c r="R6" i="9"/>
  <c r="R21" i="9"/>
  <c r="R37" i="9"/>
  <c r="R12" i="9"/>
  <c r="R43" i="9"/>
  <c r="R115" i="9"/>
  <c r="R84" i="9"/>
  <c r="R114" i="9"/>
  <c r="R60" i="9"/>
  <c r="R63" i="9"/>
  <c r="R19" i="9"/>
  <c r="R97" i="9"/>
  <c r="R45" i="9"/>
  <c r="R109" i="9"/>
  <c r="R79" i="9"/>
  <c r="R55" i="9"/>
  <c r="R108" i="9"/>
  <c r="R78" i="9"/>
  <c r="R54" i="9"/>
  <c r="R57" i="9"/>
  <c r="R25" i="9"/>
  <c r="R14" i="9"/>
  <c r="R67" i="9"/>
  <c r="R103" i="9"/>
  <c r="R73" i="9"/>
  <c r="R49" i="9"/>
  <c r="R102" i="9"/>
  <c r="R72" i="9"/>
  <c r="R48" i="9"/>
  <c r="R20" i="9"/>
  <c r="G25" i="8"/>
  <c r="E25" i="8"/>
  <c r="G16" i="8"/>
  <c r="H16" i="8"/>
  <c r="E34" i="8"/>
  <c r="I31" i="8" s="1"/>
  <c r="E16" i="8"/>
  <c r="I15" i="8" s="1"/>
  <c r="H25" i="8"/>
  <c r="H34" i="8"/>
  <c r="G34" i="8"/>
  <c r="I5" i="8"/>
  <c r="I4" i="8"/>
  <c r="I6" i="8"/>
  <c r="G3" i="8"/>
  <c r="G4" i="8"/>
  <c r="G5" i="8"/>
  <c r="G6" i="8"/>
  <c r="R113" i="9" l="1"/>
  <c r="R83" i="9"/>
  <c r="R71" i="9"/>
  <c r="R119" i="9"/>
  <c r="R101" i="9"/>
  <c r="R53" i="9"/>
  <c r="R30" i="9"/>
  <c r="R29" i="9" s="1"/>
  <c r="R65" i="9"/>
  <c r="R89" i="9"/>
  <c r="R95" i="9"/>
  <c r="R77" i="9"/>
  <c r="R107" i="9"/>
  <c r="Q113" i="9"/>
  <c r="Q107" i="9"/>
  <c r="R7" i="9"/>
  <c r="R5" i="9" s="1"/>
  <c r="Q5" i="9"/>
  <c r="Q11" i="9"/>
  <c r="R11" i="9"/>
  <c r="R18" i="9"/>
  <c r="R17" i="9" s="1"/>
  <c r="Q17" i="9"/>
  <c r="R47" i="9"/>
  <c r="R59" i="9"/>
  <c r="R41" i="9"/>
  <c r="R24" i="9"/>
  <c r="R23" i="9" s="1"/>
  <c r="Q23" i="9"/>
  <c r="R35" i="9"/>
  <c r="I24" i="8"/>
  <c r="I23" i="8"/>
  <c r="I22" i="8"/>
  <c r="I21" i="8"/>
  <c r="I12" i="8"/>
  <c r="I14" i="8"/>
  <c r="I13" i="8"/>
  <c r="I33" i="8"/>
  <c r="I30" i="8"/>
  <c r="I32" i="8"/>
  <c r="G7" i="8"/>
  <c r="L123" i="7" l="1"/>
  <c r="P123" i="7" s="1"/>
  <c r="K123" i="7"/>
  <c r="O123" i="7" s="1"/>
  <c r="J123" i="7"/>
  <c r="N123" i="7" s="1"/>
  <c r="I123" i="7"/>
  <c r="E123" i="7"/>
  <c r="L122" i="7"/>
  <c r="P122" i="7" s="1"/>
  <c r="K122" i="7"/>
  <c r="O122" i="7" s="1"/>
  <c r="J122" i="7"/>
  <c r="N122" i="7" s="1"/>
  <c r="I122" i="7"/>
  <c r="E122" i="7"/>
  <c r="L121" i="7"/>
  <c r="P121" i="7" s="1"/>
  <c r="K121" i="7"/>
  <c r="O121" i="7" s="1"/>
  <c r="J121" i="7"/>
  <c r="N121" i="7" s="1"/>
  <c r="I121" i="7"/>
  <c r="E121" i="7"/>
  <c r="L120" i="7"/>
  <c r="K120" i="7"/>
  <c r="O120" i="7" s="1"/>
  <c r="J120" i="7"/>
  <c r="N120" i="7" s="1"/>
  <c r="I120" i="7"/>
  <c r="E120" i="7"/>
  <c r="L117" i="7"/>
  <c r="P117" i="7" s="1"/>
  <c r="K117" i="7"/>
  <c r="O117" i="7" s="1"/>
  <c r="J117" i="7"/>
  <c r="N117" i="7" s="1"/>
  <c r="I117" i="7"/>
  <c r="E117" i="7"/>
  <c r="L116" i="7"/>
  <c r="P116" i="7" s="1"/>
  <c r="K116" i="7"/>
  <c r="O116" i="7" s="1"/>
  <c r="J116" i="7"/>
  <c r="I116" i="7"/>
  <c r="E116" i="7"/>
  <c r="L115" i="7"/>
  <c r="P115" i="7" s="1"/>
  <c r="K115" i="7"/>
  <c r="O115" i="7" s="1"/>
  <c r="J115" i="7"/>
  <c r="N115" i="7" s="1"/>
  <c r="I115" i="7"/>
  <c r="E115" i="7"/>
  <c r="L114" i="7"/>
  <c r="P114" i="7" s="1"/>
  <c r="K114" i="7"/>
  <c r="O114" i="7" s="1"/>
  <c r="J114" i="7"/>
  <c r="N114" i="7" s="1"/>
  <c r="I114" i="7"/>
  <c r="E114" i="7"/>
  <c r="L111" i="7"/>
  <c r="P111" i="7" s="1"/>
  <c r="K111" i="7"/>
  <c r="O111" i="7" s="1"/>
  <c r="J111" i="7"/>
  <c r="N111" i="7" s="1"/>
  <c r="I111" i="7"/>
  <c r="E111" i="7"/>
  <c r="N110" i="7"/>
  <c r="L110" i="7"/>
  <c r="P110" i="7" s="1"/>
  <c r="K110" i="7"/>
  <c r="O110" i="7" s="1"/>
  <c r="J110" i="7"/>
  <c r="I110" i="7"/>
  <c r="E110" i="7"/>
  <c r="L109" i="7"/>
  <c r="P109" i="7" s="1"/>
  <c r="K109" i="7"/>
  <c r="O109" i="7" s="1"/>
  <c r="J109" i="7"/>
  <c r="N109" i="7" s="1"/>
  <c r="I109" i="7"/>
  <c r="E109" i="7"/>
  <c r="L108" i="7"/>
  <c r="P108" i="7" s="1"/>
  <c r="K108" i="7"/>
  <c r="O108" i="7" s="1"/>
  <c r="J108" i="7"/>
  <c r="N108" i="7" s="1"/>
  <c r="I108" i="7"/>
  <c r="E108" i="7"/>
  <c r="L105" i="7"/>
  <c r="P105" i="7" s="1"/>
  <c r="K105" i="7"/>
  <c r="O105" i="7" s="1"/>
  <c r="J105" i="7"/>
  <c r="N105" i="7" s="1"/>
  <c r="I105" i="7"/>
  <c r="E105" i="7"/>
  <c r="L104" i="7"/>
  <c r="P104" i="7" s="1"/>
  <c r="K104" i="7"/>
  <c r="O104" i="7" s="1"/>
  <c r="J104" i="7"/>
  <c r="I104" i="7"/>
  <c r="E104" i="7"/>
  <c r="L103" i="7"/>
  <c r="P103" i="7" s="1"/>
  <c r="K103" i="7"/>
  <c r="O103" i="7" s="1"/>
  <c r="J103" i="7"/>
  <c r="N103" i="7" s="1"/>
  <c r="Q103" i="7" s="1"/>
  <c r="I103" i="7"/>
  <c r="E103" i="7"/>
  <c r="L102" i="7"/>
  <c r="P102" i="7" s="1"/>
  <c r="K102" i="7"/>
  <c r="O102" i="7" s="1"/>
  <c r="J102" i="7"/>
  <c r="N102" i="7" s="1"/>
  <c r="I102" i="7"/>
  <c r="E102" i="7"/>
  <c r="O99" i="7"/>
  <c r="L99" i="7"/>
  <c r="P99" i="7" s="1"/>
  <c r="K99" i="7"/>
  <c r="J99" i="7"/>
  <c r="N99" i="7" s="1"/>
  <c r="I99" i="7"/>
  <c r="E99" i="7"/>
  <c r="L98" i="7"/>
  <c r="P98" i="7" s="1"/>
  <c r="K98" i="7"/>
  <c r="O98" i="7" s="1"/>
  <c r="J98" i="7"/>
  <c r="N98" i="7" s="1"/>
  <c r="Q98" i="7" s="1"/>
  <c r="I98" i="7"/>
  <c r="E98" i="7"/>
  <c r="L97" i="7"/>
  <c r="P97" i="7" s="1"/>
  <c r="K97" i="7"/>
  <c r="O97" i="7" s="1"/>
  <c r="J97" i="7"/>
  <c r="N97" i="7" s="1"/>
  <c r="I97" i="7"/>
  <c r="E97" i="7"/>
  <c r="L96" i="7"/>
  <c r="P96" i="7" s="1"/>
  <c r="K96" i="7"/>
  <c r="O96" i="7" s="1"/>
  <c r="J96" i="7"/>
  <c r="N96" i="7" s="1"/>
  <c r="I96" i="7"/>
  <c r="E96" i="7"/>
  <c r="L93" i="7"/>
  <c r="P93" i="7" s="1"/>
  <c r="K93" i="7"/>
  <c r="O93" i="7" s="1"/>
  <c r="J93" i="7"/>
  <c r="N93" i="7" s="1"/>
  <c r="I93" i="7"/>
  <c r="E93" i="7"/>
  <c r="L92" i="7"/>
  <c r="P92" i="7" s="1"/>
  <c r="K92" i="7"/>
  <c r="O92" i="7" s="1"/>
  <c r="J92" i="7"/>
  <c r="I92" i="7"/>
  <c r="E92" i="7"/>
  <c r="L91" i="7"/>
  <c r="P91" i="7" s="1"/>
  <c r="K91" i="7"/>
  <c r="O91" i="7" s="1"/>
  <c r="J91" i="7"/>
  <c r="N91" i="7" s="1"/>
  <c r="I91" i="7"/>
  <c r="E91" i="7"/>
  <c r="L90" i="7"/>
  <c r="P90" i="7" s="1"/>
  <c r="K90" i="7"/>
  <c r="O90" i="7" s="1"/>
  <c r="J90" i="7"/>
  <c r="N90" i="7" s="1"/>
  <c r="I90" i="7"/>
  <c r="E90" i="7"/>
  <c r="L87" i="7"/>
  <c r="P87" i="7" s="1"/>
  <c r="K87" i="7"/>
  <c r="O87" i="7" s="1"/>
  <c r="J87" i="7"/>
  <c r="N87" i="7" s="1"/>
  <c r="I87" i="7"/>
  <c r="E87" i="7"/>
  <c r="L86" i="7"/>
  <c r="P86" i="7" s="1"/>
  <c r="K86" i="7"/>
  <c r="O86" i="7" s="1"/>
  <c r="J86" i="7"/>
  <c r="N86" i="7" s="1"/>
  <c r="I86" i="7"/>
  <c r="E86" i="7"/>
  <c r="L85" i="7"/>
  <c r="P85" i="7" s="1"/>
  <c r="K85" i="7"/>
  <c r="O85" i="7" s="1"/>
  <c r="J85" i="7"/>
  <c r="N85" i="7" s="1"/>
  <c r="Q85" i="7" s="1"/>
  <c r="I85" i="7"/>
  <c r="E85" i="7"/>
  <c r="L84" i="7"/>
  <c r="P84" i="7" s="1"/>
  <c r="K84" i="7"/>
  <c r="O84" i="7" s="1"/>
  <c r="J84" i="7"/>
  <c r="N84" i="7" s="1"/>
  <c r="I84" i="7"/>
  <c r="E84" i="7"/>
  <c r="L81" i="7"/>
  <c r="P81" i="7" s="1"/>
  <c r="K81" i="7"/>
  <c r="O81" i="7" s="1"/>
  <c r="J81" i="7"/>
  <c r="N81" i="7" s="1"/>
  <c r="I81" i="7"/>
  <c r="E81" i="7"/>
  <c r="L80" i="7"/>
  <c r="P80" i="7" s="1"/>
  <c r="K80" i="7"/>
  <c r="O80" i="7" s="1"/>
  <c r="J80" i="7"/>
  <c r="I80" i="7"/>
  <c r="E80" i="7"/>
  <c r="L79" i="7"/>
  <c r="P79" i="7" s="1"/>
  <c r="K79" i="7"/>
  <c r="O79" i="7" s="1"/>
  <c r="J79" i="7"/>
  <c r="N79" i="7" s="1"/>
  <c r="I79" i="7"/>
  <c r="E79" i="7"/>
  <c r="L78" i="7"/>
  <c r="P78" i="7" s="1"/>
  <c r="K78" i="7"/>
  <c r="O78" i="7" s="1"/>
  <c r="J78" i="7"/>
  <c r="N78" i="7" s="1"/>
  <c r="I78" i="7"/>
  <c r="E78" i="7"/>
  <c r="L75" i="7"/>
  <c r="P75" i="7" s="1"/>
  <c r="K75" i="7"/>
  <c r="O75" i="7" s="1"/>
  <c r="J75" i="7"/>
  <c r="N75" i="7" s="1"/>
  <c r="I75" i="7"/>
  <c r="E75" i="7"/>
  <c r="N74" i="7"/>
  <c r="Q74" i="7" s="1"/>
  <c r="L74" i="7"/>
  <c r="P74" i="7" s="1"/>
  <c r="K74" i="7"/>
  <c r="O74" i="7" s="1"/>
  <c r="J74" i="7"/>
  <c r="I74" i="7"/>
  <c r="E74" i="7"/>
  <c r="L73" i="7"/>
  <c r="P73" i="7" s="1"/>
  <c r="K73" i="7"/>
  <c r="O73" i="7" s="1"/>
  <c r="J73" i="7"/>
  <c r="N73" i="7" s="1"/>
  <c r="I73" i="7"/>
  <c r="E73" i="7"/>
  <c r="L72" i="7"/>
  <c r="P72" i="7" s="1"/>
  <c r="K72" i="7"/>
  <c r="O72" i="7" s="1"/>
  <c r="J72" i="7"/>
  <c r="N72" i="7" s="1"/>
  <c r="I72" i="7"/>
  <c r="E72" i="7"/>
  <c r="L69" i="7"/>
  <c r="P69" i="7" s="1"/>
  <c r="K69" i="7"/>
  <c r="O69" i="7" s="1"/>
  <c r="J69" i="7"/>
  <c r="N69" i="7" s="1"/>
  <c r="I69" i="7"/>
  <c r="E69" i="7"/>
  <c r="L68" i="7"/>
  <c r="P68" i="7" s="1"/>
  <c r="K68" i="7"/>
  <c r="O68" i="7" s="1"/>
  <c r="J68" i="7"/>
  <c r="I68" i="7"/>
  <c r="E68" i="7"/>
  <c r="L67" i="7"/>
  <c r="P67" i="7" s="1"/>
  <c r="K67" i="7"/>
  <c r="O67" i="7" s="1"/>
  <c r="J67" i="7"/>
  <c r="N67" i="7" s="1"/>
  <c r="I67" i="7"/>
  <c r="E67" i="7"/>
  <c r="L66" i="7"/>
  <c r="P66" i="7" s="1"/>
  <c r="K66" i="7"/>
  <c r="O66" i="7" s="1"/>
  <c r="J66" i="7"/>
  <c r="N66" i="7" s="1"/>
  <c r="I66" i="7"/>
  <c r="E66" i="7"/>
  <c r="L63" i="7"/>
  <c r="P63" i="7" s="1"/>
  <c r="K63" i="7"/>
  <c r="O63" i="7" s="1"/>
  <c r="J63" i="7"/>
  <c r="N63" i="7" s="1"/>
  <c r="I63" i="7"/>
  <c r="E63" i="7"/>
  <c r="L62" i="7"/>
  <c r="P62" i="7" s="1"/>
  <c r="K62" i="7"/>
  <c r="O62" i="7" s="1"/>
  <c r="J62" i="7"/>
  <c r="I62" i="7"/>
  <c r="E62" i="7"/>
  <c r="L61" i="7"/>
  <c r="P61" i="7" s="1"/>
  <c r="K61" i="7"/>
  <c r="O61" i="7" s="1"/>
  <c r="J61" i="7"/>
  <c r="N61" i="7" s="1"/>
  <c r="I61" i="7"/>
  <c r="E61" i="7"/>
  <c r="L60" i="7"/>
  <c r="P60" i="7" s="1"/>
  <c r="K60" i="7"/>
  <c r="O60" i="7" s="1"/>
  <c r="J60" i="7"/>
  <c r="N60" i="7" s="1"/>
  <c r="I60" i="7"/>
  <c r="E60" i="7"/>
  <c r="L57" i="7"/>
  <c r="P57" i="7" s="1"/>
  <c r="K57" i="7"/>
  <c r="O57" i="7" s="1"/>
  <c r="J57" i="7"/>
  <c r="N57" i="7" s="1"/>
  <c r="I57" i="7"/>
  <c r="E57" i="7"/>
  <c r="L56" i="7"/>
  <c r="P56" i="7" s="1"/>
  <c r="K56" i="7"/>
  <c r="O56" i="7" s="1"/>
  <c r="J56" i="7"/>
  <c r="I56" i="7"/>
  <c r="E56" i="7"/>
  <c r="L55" i="7"/>
  <c r="P55" i="7" s="1"/>
  <c r="K55" i="7"/>
  <c r="O55" i="7" s="1"/>
  <c r="J55" i="7"/>
  <c r="N55" i="7" s="1"/>
  <c r="I55" i="7"/>
  <c r="E55" i="7"/>
  <c r="L54" i="7"/>
  <c r="P54" i="7" s="1"/>
  <c r="K54" i="7"/>
  <c r="O54" i="7" s="1"/>
  <c r="J54" i="7"/>
  <c r="N54" i="7" s="1"/>
  <c r="I54" i="7"/>
  <c r="E54" i="7"/>
  <c r="L51" i="7"/>
  <c r="P51" i="7" s="1"/>
  <c r="K51" i="7"/>
  <c r="O51" i="7" s="1"/>
  <c r="J51" i="7"/>
  <c r="N51" i="7" s="1"/>
  <c r="I51" i="7"/>
  <c r="E51" i="7"/>
  <c r="L50" i="7"/>
  <c r="P50" i="7" s="1"/>
  <c r="K50" i="7"/>
  <c r="O50" i="7" s="1"/>
  <c r="J50" i="7"/>
  <c r="N50" i="7" s="1"/>
  <c r="I50" i="7"/>
  <c r="E50" i="7"/>
  <c r="L49" i="7"/>
  <c r="P49" i="7" s="1"/>
  <c r="K49" i="7"/>
  <c r="O49" i="7" s="1"/>
  <c r="J49" i="7"/>
  <c r="N49" i="7" s="1"/>
  <c r="Q49" i="7" s="1"/>
  <c r="I49" i="7"/>
  <c r="E49" i="7"/>
  <c r="L48" i="7"/>
  <c r="P48" i="7" s="1"/>
  <c r="K48" i="7"/>
  <c r="O48" i="7" s="1"/>
  <c r="J48" i="7"/>
  <c r="N48" i="7" s="1"/>
  <c r="I48" i="7"/>
  <c r="E48" i="7"/>
  <c r="L45" i="7"/>
  <c r="P45" i="7" s="1"/>
  <c r="K45" i="7"/>
  <c r="O45" i="7" s="1"/>
  <c r="J45" i="7"/>
  <c r="N45" i="7" s="1"/>
  <c r="I45" i="7"/>
  <c r="E45" i="7"/>
  <c r="L44" i="7"/>
  <c r="P44" i="7" s="1"/>
  <c r="K44" i="7"/>
  <c r="O44" i="7" s="1"/>
  <c r="J44" i="7"/>
  <c r="I44" i="7"/>
  <c r="E44" i="7"/>
  <c r="L43" i="7"/>
  <c r="P43" i="7" s="1"/>
  <c r="K43" i="7"/>
  <c r="O43" i="7" s="1"/>
  <c r="J43" i="7"/>
  <c r="N43" i="7" s="1"/>
  <c r="I43" i="7"/>
  <c r="E43" i="7"/>
  <c r="N42" i="7"/>
  <c r="L42" i="7"/>
  <c r="P42" i="7" s="1"/>
  <c r="K42" i="7"/>
  <c r="O42" i="7" s="1"/>
  <c r="J42" i="7"/>
  <c r="I42" i="7"/>
  <c r="E42" i="7"/>
  <c r="L39" i="7"/>
  <c r="P39" i="7" s="1"/>
  <c r="K39" i="7"/>
  <c r="O39" i="7" s="1"/>
  <c r="J39" i="7"/>
  <c r="N39" i="7" s="1"/>
  <c r="I39" i="7"/>
  <c r="E39" i="7"/>
  <c r="L38" i="7"/>
  <c r="P38" i="7" s="1"/>
  <c r="K38" i="7"/>
  <c r="O38" i="7" s="1"/>
  <c r="J38" i="7"/>
  <c r="I38" i="7"/>
  <c r="E38" i="7"/>
  <c r="L37" i="7"/>
  <c r="P37" i="7" s="1"/>
  <c r="K37" i="7"/>
  <c r="O37" i="7" s="1"/>
  <c r="J37" i="7"/>
  <c r="N37" i="7" s="1"/>
  <c r="I37" i="7"/>
  <c r="E37" i="7"/>
  <c r="L36" i="7"/>
  <c r="P36" i="7" s="1"/>
  <c r="K36" i="7"/>
  <c r="O36" i="7" s="1"/>
  <c r="J36" i="7"/>
  <c r="N36" i="7" s="1"/>
  <c r="I36" i="7"/>
  <c r="E36" i="7"/>
  <c r="L33" i="7"/>
  <c r="P33" i="7" s="1"/>
  <c r="K33" i="7"/>
  <c r="O33" i="7" s="1"/>
  <c r="J33" i="7"/>
  <c r="N33" i="7" s="1"/>
  <c r="I33" i="7"/>
  <c r="E33" i="7"/>
  <c r="L32" i="7"/>
  <c r="P32" i="7" s="1"/>
  <c r="K32" i="7"/>
  <c r="O32" i="7" s="1"/>
  <c r="J32" i="7"/>
  <c r="I32" i="7"/>
  <c r="E32" i="7"/>
  <c r="L31" i="7"/>
  <c r="P31" i="7" s="1"/>
  <c r="K31" i="7"/>
  <c r="O31" i="7" s="1"/>
  <c r="J31" i="7"/>
  <c r="N31" i="7" s="1"/>
  <c r="I31" i="7"/>
  <c r="E31" i="7"/>
  <c r="L30" i="7"/>
  <c r="P30" i="7" s="1"/>
  <c r="K30" i="7"/>
  <c r="O30" i="7" s="1"/>
  <c r="J30" i="7"/>
  <c r="N30" i="7" s="1"/>
  <c r="I30" i="7"/>
  <c r="E30" i="7"/>
  <c r="L27" i="7"/>
  <c r="P27" i="7" s="1"/>
  <c r="K27" i="7"/>
  <c r="O27" i="7" s="1"/>
  <c r="J27" i="7"/>
  <c r="N27" i="7" s="1"/>
  <c r="I27" i="7"/>
  <c r="E27" i="7"/>
  <c r="L26" i="7"/>
  <c r="P26" i="7" s="1"/>
  <c r="K26" i="7"/>
  <c r="O26" i="7" s="1"/>
  <c r="J26" i="7"/>
  <c r="I26" i="7"/>
  <c r="E26" i="7"/>
  <c r="L25" i="7"/>
  <c r="P25" i="7" s="1"/>
  <c r="K25" i="7"/>
  <c r="O25" i="7" s="1"/>
  <c r="J25" i="7"/>
  <c r="N25" i="7" s="1"/>
  <c r="I25" i="7"/>
  <c r="E25" i="7"/>
  <c r="L24" i="7"/>
  <c r="P24" i="7" s="1"/>
  <c r="K24" i="7"/>
  <c r="O24" i="7" s="1"/>
  <c r="J24" i="7"/>
  <c r="N24" i="7" s="1"/>
  <c r="I24" i="7"/>
  <c r="E24" i="7"/>
  <c r="L21" i="7"/>
  <c r="P21" i="7" s="1"/>
  <c r="K21" i="7"/>
  <c r="O21" i="7" s="1"/>
  <c r="J21" i="7"/>
  <c r="N21" i="7" s="1"/>
  <c r="I21" i="7"/>
  <c r="E21" i="7"/>
  <c r="L20" i="7"/>
  <c r="P20" i="7" s="1"/>
  <c r="K20" i="7"/>
  <c r="O20" i="7" s="1"/>
  <c r="J20" i="7"/>
  <c r="M20" i="7" s="1"/>
  <c r="I20" i="7"/>
  <c r="E20" i="7"/>
  <c r="L19" i="7"/>
  <c r="P19" i="7" s="1"/>
  <c r="K19" i="7"/>
  <c r="O19" i="7" s="1"/>
  <c r="J19" i="7"/>
  <c r="N19" i="7" s="1"/>
  <c r="I19" i="7"/>
  <c r="E19" i="7"/>
  <c r="L18" i="7"/>
  <c r="P18" i="7" s="1"/>
  <c r="K18" i="7"/>
  <c r="O18" i="7" s="1"/>
  <c r="J18" i="7"/>
  <c r="N18" i="7" s="1"/>
  <c r="I18" i="7"/>
  <c r="E18" i="7"/>
  <c r="L15" i="7"/>
  <c r="P15" i="7" s="1"/>
  <c r="K15" i="7"/>
  <c r="O15" i="7" s="1"/>
  <c r="J15" i="7"/>
  <c r="N15" i="7" s="1"/>
  <c r="Q15" i="7" s="1"/>
  <c r="I15" i="7"/>
  <c r="E15" i="7"/>
  <c r="L14" i="7"/>
  <c r="P14" i="7" s="1"/>
  <c r="K14" i="7"/>
  <c r="O14" i="7" s="1"/>
  <c r="J14" i="7"/>
  <c r="N14" i="7" s="1"/>
  <c r="I14" i="7"/>
  <c r="E14" i="7"/>
  <c r="L13" i="7"/>
  <c r="P13" i="7" s="1"/>
  <c r="K13" i="7"/>
  <c r="O13" i="7" s="1"/>
  <c r="J13" i="7"/>
  <c r="N13" i="7" s="1"/>
  <c r="I13" i="7"/>
  <c r="E13" i="7"/>
  <c r="L12" i="7"/>
  <c r="P12" i="7" s="1"/>
  <c r="K12" i="7"/>
  <c r="O12" i="7" s="1"/>
  <c r="J12" i="7"/>
  <c r="N12" i="7" s="1"/>
  <c r="I12" i="7"/>
  <c r="E12" i="7"/>
  <c r="L9" i="7"/>
  <c r="P9" i="7" s="1"/>
  <c r="K9" i="7"/>
  <c r="O9" i="7" s="1"/>
  <c r="J9" i="7"/>
  <c r="N9" i="7" s="1"/>
  <c r="I9" i="7"/>
  <c r="E9" i="7"/>
  <c r="L8" i="7"/>
  <c r="P8" i="7" s="1"/>
  <c r="K8" i="7"/>
  <c r="O8" i="7" s="1"/>
  <c r="J8" i="7"/>
  <c r="M8" i="7" s="1"/>
  <c r="I8" i="7"/>
  <c r="E8" i="7"/>
  <c r="L7" i="7"/>
  <c r="P7" i="7" s="1"/>
  <c r="K7" i="7"/>
  <c r="O7" i="7" s="1"/>
  <c r="J7" i="7"/>
  <c r="N7" i="7" s="1"/>
  <c r="I7" i="7"/>
  <c r="E7" i="7"/>
  <c r="L6" i="7"/>
  <c r="P6" i="7" s="1"/>
  <c r="K6" i="7"/>
  <c r="O6" i="7" s="1"/>
  <c r="J6" i="7"/>
  <c r="N6" i="7" s="1"/>
  <c r="I6" i="7"/>
  <c r="E6" i="7"/>
  <c r="M67" i="7" l="1"/>
  <c r="M97" i="7"/>
  <c r="Q110" i="7"/>
  <c r="Q123" i="7"/>
  <c r="Q36" i="7"/>
  <c r="M37" i="7"/>
  <c r="Q39" i="7"/>
  <c r="Q43" i="7"/>
  <c r="R43" i="7" s="1"/>
  <c r="M44" i="7"/>
  <c r="Q50" i="7"/>
  <c r="Q55" i="7"/>
  <c r="Q67" i="7"/>
  <c r="R67" i="7" s="1"/>
  <c r="M80" i="7"/>
  <c r="Q86" i="7"/>
  <c r="Q121" i="7"/>
  <c r="Q13" i="7"/>
  <c r="Q31" i="7"/>
  <c r="Q51" i="7"/>
  <c r="M62" i="7"/>
  <c r="Q87" i="7"/>
  <c r="M116" i="7"/>
  <c r="M120" i="7"/>
  <c r="Q122" i="7"/>
  <c r="R55" i="7"/>
  <c r="Q60" i="7"/>
  <c r="M7" i="7"/>
  <c r="M19" i="7"/>
  <c r="M26" i="7"/>
  <c r="M61" i="7"/>
  <c r="Q72" i="7"/>
  <c r="M74" i="7"/>
  <c r="M79" i="7"/>
  <c r="M92" i="7"/>
  <c r="Q97" i="7"/>
  <c r="R97" i="7" s="1"/>
  <c r="Q99" i="7"/>
  <c r="Q108" i="7"/>
  <c r="M110" i="7"/>
  <c r="R110" i="7" s="1"/>
  <c r="M115" i="7"/>
  <c r="P120" i="7"/>
  <c r="Q120" i="7" s="1"/>
  <c r="R120" i="7" s="1"/>
  <c r="Q7" i="7"/>
  <c r="R7" i="7" s="1"/>
  <c r="M14" i="7"/>
  <c r="M25" i="7"/>
  <c r="M32" i="7"/>
  <c r="Q48" i="7"/>
  <c r="M50" i="7"/>
  <c r="R50" i="7" s="1"/>
  <c r="M55" i="7"/>
  <c r="M56" i="7"/>
  <c r="Q61" i="7"/>
  <c r="Q63" i="7"/>
  <c r="M73" i="7"/>
  <c r="Q79" i="7"/>
  <c r="Q84" i="7"/>
  <c r="M86" i="7"/>
  <c r="R86" i="7" s="1"/>
  <c r="M91" i="7"/>
  <c r="M109" i="7"/>
  <c r="Q115" i="7"/>
  <c r="R115" i="7" s="1"/>
  <c r="M122" i="7"/>
  <c r="R122" i="7" s="1"/>
  <c r="R74" i="7"/>
  <c r="M13" i="7"/>
  <c r="Q25" i="7"/>
  <c r="Q30" i="7"/>
  <c r="M31" i="7"/>
  <c r="R31" i="7" s="1"/>
  <c r="Q33" i="7"/>
  <c r="M38" i="7"/>
  <c r="M49" i="7"/>
  <c r="R49" i="7" s="1"/>
  <c r="N62" i="7"/>
  <c r="Q62" i="7" s="1"/>
  <c r="R62" i="7" s="1"/>
  <c r="M68" i="7"/>
  <c r="Q73" i="7"/>
  <c r="Q75" i="7"/>
  <c r="M85" i="7"/>
  <c r="R85" i="7" s="1"/>
  <c r="Q91" i="7"/>
  <c r="R91" i="7" s="1"/>
  <c r="Q96" i="7"/>
  <c r="M98" i="7"/>
  <c r="R98" i="7" s="1"/>
  <c r="M103" i="7"/>
  <c r="R103" i="7" s="1"/>
  <c r="M104" i="7"/>
  <c r="Q109" i="7"/>
  <c r="Q111" i="7"/>
  <c r="M121" i="7"/>
  <c r="R121" i="7" s="1"/>
  <c r="Q18" i="7"/>
  <c r="Q21" i="7"/>
  <c r="Q37" i="7"/>
  <c r="R37" i="7" s="1"/>
  <c r="Q12" i="7"/>
  <c r="Q14" i="7"/>
  <c r="R14" i="7" s="1"/>
  <c r="Q6" i="7"/>
  <c r="N8" i="7"/>
  <c r="Q8" i="7" s="1"/>
  <c r="R8" i="7" s="1"/>
  <c r="Q9" i="7"/>
  <c r="Q19" i="7"/>
  <c r="R19" i="7" s="1"/>
  <c r="Q24" i="7"/>
  <c r="R24" i="7" s="1"/>
  <c r="Q27" i="7"/>
  <c r="M6" i="7"/>
  <c r="M12" i="7"/>
  <c r="M18" i="7"/>
  <c r="M24" i="7"/>
  <c r="M30" i="7"/>
  <c r="R30" i="7" s="1"/>
  <c r="M36" i="7"/>
  <c r="R36" i="7" s="1"/>
  <c r="M42" i="7"/>
  <c r="M43" i="7"/>
  <c r="N20" i="7"/>
  <c r="Q20" i="7" s="1"/>
  <c r="R20" i="7" s="1"/>
  <c r="N32" i="7"/>
  <c r="Q32" i="7" s="1"/>
  <c r="N38" i="7"/>
  <c r="Q38" i="7" s="1"/>
  <c r="R38" i="7" s="1"/>
  <c r="M9" i="7"/>
  <c r="M15" i="7"/>
  <c r="R15" i="7" s="1"/>
  <c r="M21" i="7"/>
  <c r="M27" i="7"/>
  <c r="M33" i="7"/>
  <c r="R33" i="7" s="1"/>
  <c r="M39" i="7"/>
  <c r="R39" i="7" s="1"/>
  <c r="N44" i="7"/>
  <c r="Q44" i="7" s="1"/>
  <c r="R44" i="7" s="1"/>
  <c r="Q45" i="7"/>
  <c r="Q54" i="7"/>
  <c r="N56" i="7"/>
  <c r="Q56" i="7" s="1"/>
  <c r="Q57" i="7"/>
  <c r="Q66" i="7"/>
  <c r="N68" i="7"/>
  <c r="Q68" i="7" s="1"/>
  <c r="R68" i="7" s="1"/>
  <c r="Q69" i="7"/>
  <c r="Q78" i="7"/>
  <c r="N80" i="7"/>
  <c r="Q80" i="7" s="1"/>
  <c r="R80" i="7" s="1"/>
  <c r="Q81" i="7"/>
  <c r="Q90" i="7"/>
  <c r="N92" i="7"/>
  <c r="Q92" i="7" s="1"/>
  <c r="R92" i="7" s="1"/>
  <c r="Q93" i="7"/>
  <c r="Q102" i="7"/>
  <c r="N104" i="7"/>
  <c r="Q104" i="7" s="1"/>
  <c r="Q105" i="7"/>
  <c r="Q114" i="7"/>
  <c r="N116" i="7"/>
  <c r="Q116" i="7" s="1"/>
  <c r="R116" i="7" s="1"/>
  <c r="Q117" i="7"/>
  <c r="N26" i="7"/>
  <c r="Q26" i="7" s="1"/>
  <c r="R26" i="7" s="1"/>
  <c r="Q42" i="7"/>
  <c r="M48" i="7"/>
  <c r="R48" i="7" s="1"/>
  <c r="M54" i="7"/>
  <c r="M60" i="7"/>
  <c r="M66" i="7"/>
  <c r="M72" i="7"/>
  <c r="R72" i="7" s="1"/>
  <c r="M78" i="7"/>
  <c r="M84" i="7"/>
  <c r="M90" i="7"/>
  <c r="M96" i="7"/>
  <c r="R96" i="7" s="1"/>
  <c r="M102" i="7"/>
  <c r="M108" i="7"/>
  <c r="R108" i="7" s="1"/>
  <c r="M114" i="7"/>
  <c r="M45" i="7"/>
  <c r="M51" i="7"/>
  <c r="R51" i="7" s="1"/>
  <c r="M57" i="7"/>
  <c r="M63" i="7"/>
  <c r="M69" i="7"/>
  <c r="M75" i="7"/>
  <c r="R75" i="7" s="1"/>
  <c r="M81" i="7"/>
  <c r="M87" i="7"/>
  <c r="M93" i="7"/>
  <c r="M99" i="7"/>
  <c r="M105" i="7"/>
  <c r="M111" i="7"/>
  <c r="R111" i="7" s="1"/>
  <c r="M117" i="7"/>
  <c r="M123" i="7"/>
  <c r="H16" i="2"/>
  <c r="H13" i="2"/>
  <c r="H21" i="2"/>
  <c r="H20" i="2"/>
  <c r="H19" i="2"/>
  <c r="H18" i="2"/>
  <c r="H17" i="2"/>
  <c r="H15" i="2"/>
  <c r="H14" i="2"/>
  <c r="R105" i="7" l="1"/>
  <c r="R123" i="7"/>
  <c r="R99" i="7"/>
  <c r="R56" i="7"/>
  <c r="R32" i="7"/>
  <c r="R81" i="7"/>
  <c r="R109" i="7"/>
  <c r="R63" i="7"/>
  <c r="R57" i="7"/>
  <c r="R87" i="7"/>
  <c r="R42" i="7"/>
  <c r="R114" i="7"/>
  <c r="R66" i="7"/>
  <c r="R13" i="7"/>
  <c r="R84" i="7"/>
  <c r="R60" i="7"/>
  <c r="R61" i="7"/>
  <c r="R104" i="7"/>
  <c r="R27" i="7"/>
  <c r="R73" i="7"/>
  <c r="R25" i="7"/>
  <c r="R79" i="7"/>
  <c r="R102" i="7"/>
  <c r="R6" i="7"/>
  <c r="R117" i="7"/>
  <c r="R90" i="7"/>
  <c r="R69" i="7"/>
  <c r="R9" i="7"/>
  <c r="R18" i="7"/>
  <c r="R93" i="7"/>
  <c r="R45" i="7"/>
  <c r="R54" i="7"/>
  <c r="R12" i="7"/>
  <c r="R78" i="7"/>
  <c r="R21" i="7"/>
  <c r="H11" i="2"/>
  <c r="H10" i="2"/>
  <c r="H9" i="2"/>
  <c r="H8" i="2"/>
  <c r="H7" i="2"/>
  <c r="H6" i="2"/>
  <c r="H5" i="2"/>
  <c r="H4" i="2"/>
  <c r="H3" i="2"/>
  <c r="I94" i="1"/>
  <c r="I60" i="1"/>
  <c r="I63" i="1"/>
  <c r="I89" i="1"/>
  <c r="I80" i="1"/>
  <c r="I30" i="1"/>
  <c r="I29" i="1"/>
  <c r="I73" i="1"/>
  <c r="I50" i="1"/>
  <c r="I11" i="1"/>
  <c r="I23" i="1"/>
  <c r="I59" i="1"/>
  <c r="I49" i="1"/>
  <c r="I86" i="1"/>
  <c r="I41" i="1"/>
  <c r="I15" i="1"/>
  <c r="I10" i="1"/>
  <c r="I99" i="1"/>
  <c r="I79" i="1"/>
  <c r="I85" i="1"/>
  <c r="I9" i="1"/>
  <c r="I53" i="1"/>
  <c r="I78" i="1"/>
  <c r="I40" i="1"/>
  <c r="I22" i="1"/>
  <c r="I98" i="1"/>
  <c r="I39" i="1"/>
  <c r="I48" i="1"/>
  <c r="I52" i="1"/>
  <c r="I84" i="1"/>
  <c r="I14" i="1"/>
  <c r="I28" i="1"/>
  <c r="I105" i="1"/>
  <c r="I38" i="1"/>
  <c r="I31" i="1"/>
  <c r="I47" i="1"/>
  <c r="I83" i="1"/>
  <c r="I104" i="1"/>
  <c r="I72" i="1"/>
  <c r="I65" i="1"/>
  <c r="I62" i="1"/>
  <c r="I25" i="1"/>
  <c r="I82" i="1"/>
  <c r="I8" i="1"/>
  <c r="I71" i="1"/>
  <c r="I18" i="1"/>
  <c r="I64" i="1"/>
  <c r="I46" i="1"/>
  <c r="I74" i="1"/>
  <c r="I7" i="1"/>
  <c r="I37" i="1"/>
  <c r="I88" i="1"/>
  <c r="I24" i="1"/>
  <c r="I27" i="1"/>
  <c r="I81" i="1"/>
  <c r="I70" i="1"/>
  <c r="I6" i="1"/>
  <c r="I45" i="1"/>
  <c r="I77" i="1"/>
  <c r="I33" i="1"/>
  <c r="I5" i="1"/>
  <c r="I93" i="1"/>
  <c r="I32" i="1"/>
  <c r="I54" i="1"/>
  <c r="I4" i="1"/>
  <c r="I103" i="1"/>
  <c r="I92" i="1"/>
  <c r="I13" i="1"/>
  <c r="I61" i="1"/>
  <c r="I97" i="1"/>
  <c r="I21" i="1"/>
  <c r="I26" i="1"/>
  <c r="I56" i="1"/>
  <c r="I57" i="1"/>
  <c r="I91" i="1"/>
  <c r="I102" i="1"/>
  <c r="I69" i="1"/>
  <c r="I68" i="1"/>
  <c r="I3" i="1"/>
  <c r="I44" i="1"/>
  <c r="I101" i="1"/>
  <c r="I17" i="1"/>
  <c r="I36" i="1"/>
  <c r="I90" i="1"/>
  <c r="I12" i="1"/>
  <c r="I87" i="1"/>
  <c r="I19" i="1"/>
  <c r="I58" i="1"/>
  <c r="I43" i="1"/>
  <c r="I67" i="1"/>
  <c r="I20" i="1"/>
  <c r="I16" i="1"/>
  <c r="I55" i="1"/>
  <c r="I100" i="1"/>
  <c r="I76" i="1"/>
  <c r="I96" i="1"/>
  <c r="I35" i="1"/>
  <c r="I2" i="1"/>
  <c r="I51" i="1"/>
  <c r="I75" i="1"/>
  <c r="I66" i="1"/>
  <c r="I34" i="1"/>
  <c r="I42" i="1"/>
  <c r="I9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Yolande Eriksen</author>
  </authors>
  <commentList>
    <comment ref="R2" authorId="0" shapeId="0" xr:uid="{92531A4B-89EF-4E3D-97E2-47CD31381B45}">
      <text>
        <r>
          <rPr>
            <b/>
            <sz val="12"/>
            <color indexed="81"/>
            <rFont val="Segoe UI"/>
            <family val="2"/>
          </rPr>
          <t>Hiding &amp; Showing Data</t>
        </r>
        <r>
          <rPr>
            <b/>
            <sz val="11"/>
            <color indexed="81"/>
            <rFont val="Segoe UI"/>
            <family val="2"/>
          </rPr>
          <t xml:space="preserve">
</t>
        </r>
        <r>
          <rPr>
            <sz val="11"/>
            <color indexed="81"/>
            <rFont val="Segoe UI"/>
            <family val="2"/>
          </rPr>
          <t xml:space="preserve">
Use the </t>
        </r>
        <r>
          <rPr>
            <b/>
            <sz val="11"/>
            <color indexed="81"/>
            <rFont val="Segoe UI"/>
            <family val="2"/>
          </rPr>
          <t>+</t>
        </r>
        <r>
          <rPr>
            <sz val="11"/>
            <color indexed="81"/>
            <rFont val="Segoe UI"/>
            <family val="2"/>
          </rPr>
          <t xml:space="preserve"> buttons above the column headings to expand a Quarter.
Click </t>
        </r>
        <r>
          <rPr>
            <b/>
            <sz val="11"/>
            <color indexed="81"/>
            <rFont val="Segoe UI"/>
            <family val="2"/>
          </rPr>
          <t xml:space="preserve">2 </t>
        </r>
        <r>
          <rPr>
            <sz val="11"/>
            <color indexed="81"/>
            <rFont val="Segoe UI"/>
            <family val="2"/>
          </rPr>
          <t xml:space="preserve">to show all Quarter details
Click </t>
        </r>
        <r>
          <rPr>
            <b/>
            <sz val="11"/>
            <color indexed="81"/>
            <rFont val="Segoe UI"/>
            <family val="2"/>
          </rPr>
          <t>1</t>
        </r>
        <r>
          <rPr>
            <sz val="11"/>
            <color indexed="81"/>
            <rFont val="Segoe UI"/>
            <family val="2"/>
          </rPr>
          <t xml:space="preserve"> to hide all Quarter details.</t>
        </r>
      </text>
    </comment>
  </commentList>
</comments>
</file>

<file path=xl/sharedStrings.xml><?xml version="1.0" encoding="utf-8"?>
<sst xmlns="http://schemas.openxmlformats.org/spreadsheetml/2006/main" count="1528" uniqueCount="162">
  <si>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</si>
  <si>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</si>
  <si>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</si>
  <si>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</si>
  <si>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</si>
  <si>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</si>
  <si>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</si>
  <si>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</si>
  <si>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</si>
  <si>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</si>
  <si>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</si>
  <si>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</si>
  <si>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</si>
  <si>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</si>
  <si>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</si>
  <si>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</si>
  <si>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</si>
  <si>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</si>
  <si>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</si>
  <si>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</si>
  <si>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</si>
  <si>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</si>
  <si>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</si>
  <si>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</si>
  <si>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</si>
  <si>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</si>
  <si>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</si>
  <si>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</si>
  <si>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</si>
  <si>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</si>
  <si>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</si>
  <si>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</si>
  <si>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</si>
  <si>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</si>
  <si>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</si>
  <si>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</si>
  <si>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</si>
  <si>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</si>
  <si>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</si>
  <si>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</si>
  <si>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</si>
  <si>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</si>
  <si>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</si>
  <si>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</si>
  <si>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</si>
  <si>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</si>
  <si>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</si>
  <si>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</si>
  <si>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</si>
  <si>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</si>
  <si>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</si>
  <si>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</si>
  <si>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</si>
  <si>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</si>
  <si>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</si>
  <si>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</si>
  <si>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</si>
  <si>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</si>
  <si>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</si>
  <si>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</si>
  <si>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</si>
  <si>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</si>
  <si>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</si>
  <si>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</si>
  <si>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</si>
  <si>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</si>
  <si>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</si>
  <si>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</si>
  <si>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</si>
  <si>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</si>
  <si>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</si>
  <si>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</si>
  <si>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</si>
  <si>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</si>
  <si>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</si>
  <si>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</si>
  <si>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</si>
  <si>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</si>
  <si>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</si>
  <si>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</si>
  <si>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</si>
  <si>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</si>
  <si>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</si>
  <si>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</si>
  <si>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</si>
  <si>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</si>
  <si>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</si>
  <si>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</si>
  <si>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</si>
  <si>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</si>
  <si>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</si>
  <si>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</si>
  <si>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</si>
  <si>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</si>
  <si>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Apr</t>
  </si>
  <si>
    <t>May</t>
  </si>
  <si>
    <t>Additional Data</t>
  </si>
  <si>
    <t>Black</t>
  </si>
  <si>
    <t>Worldwide Sporting Goods</t>
  </si>
  <si>
    <t>District Sales Report Summary</t>
  </si>
  <si>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</si>
  <si>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</si>
  <si>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</si>
  <si>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</si>
  <si>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</si>
  <si>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</si>
  <si>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</si>
  <si>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</si>
  <si>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</si>
  <si>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</si>
  <si>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</si>
  <si>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</si>
  <si>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</si>
  <si>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</si>
  <si>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</si>
  <si>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</si>
  <si>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TOTALS</t>
  </si>
  <si>
    <t>District 1</t>
  </si>
  <si>
    <t>Tennis</t>
  </si>
  <si>
    <t>Football</t>
  </si>
  <si>
    <t>Baseball</t>
  </si>
  <si>
    <t>District 2</t>
  </si>
  <si>
    <t>District 3</t>
  </si>
  <si>
    <t>District 4</t>
  </si>
  <si>
    <t>District 5</t>
  </si>
  <si>
    <t>District 6</t>
  </si>
  <si>
    <t>District 7</t>
  </si>
  <si>
    <t>District 8</t>
  </si>
  <si>
    <t>District 9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</si>
  <si>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</si>
  <si>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</si>
  <si>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</si>
  <si>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</si>
  <si>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</si>
  <si>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</si>
  <si>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</si>
  <si>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</si>
  <si>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</si>
  <si>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</si>
  <si>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</si>
  <si>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Total</t>
  </si>
  <si>
    <t>Global Sports Gear - QTR 1</t>
  </si>
  <si>
    <t>Sales Rep</t>
  </si>
  <si>
    <t>Total Sales</t>
  </si>
  <si>
    <t>Expenses</t>
  </si>
  <si>
    <t>Net Profits</t>
  </si>
  <si>
    <t>Average Sales</t>
  </si>
  <si>
    <t>% of Total</t>
  </si>
  <si>
    <t>Smith, S.</t>
  </si>
  <si>
    <t>Brown, N.</t>
  </si>
  <si>
    <t>Wallace, F.</t>
  </si>
  <si>
    <t>Adams, G.</t>
  </si>
  <si>
    <t>Global Sports Gear - QTR 2</t>
  </si>
  <si>
    <t>Jun</t>
  </si>
  <si>
    <t>Global Sports Gear - QTR 3</t>
  </si>
  <si>
    <t>Jul</t>
  </si>
  <si>
    <t>Aug</t>
  </si>
  <si>
    <t>Sep</t>
  </si>
  <si>
    <t>Global Sports Gear - QTR 4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</si>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</sst>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d/m/yy;@"/>
    <numFmt numFmtId="165" formatCode="_-* #,##0_-;\-* #,##0_-;_-* &quot;-&quot;??_-;_-@_-"/>
    <numFmt numFmtId="166" formatCode="_(* #,##0.00_);_(* \(#,##0.00\);_(* &quot;-&quot;??_);_(@_)"/>
    <numFmt numFmtId="167" formatCode="_(&quot;$&quot;* #,##0.00_);_(&quot;$&quot;* \(#,##0.00\);_(&quot;$&quot;* &quot;-&quot;??_);_(@_)"/>
    <numFmt numFmtId="168" formatCode="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rgb="FF0070C0"/>
      <name val="Times New Roman"/>
      <family val="1"/>
    </font>
    <font>
      <sz val="36"/>
      <name val="Arial"/>
      <family val="2"/>
    </font>
    <font>
      <b/>
      <i/>
      <sz val="11"/>
      <color indexed="16"/>
      <name val="Arial"/>
      <family val="2"/>
    </font>
    <font>
      <i/>
      <sz val="10"/>
      <color indexed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color indexed="8"/>
      <name val="Arial"/>
      <family val="2"/>
    </font>
    <font>
      <b/>
      <i/>
      <sz val="11"/>
      <name val="Arial"/>
      <family val="2"/>
    </font>
    <font>
      <b/>
      <sz val="11"/>
      <color indexed="81"/>
      <name val="Segoe UI"/>
      <family val="2"/>
    </font>
    <font>
      <sz val="10"/>
      <name val="Segoe UI"/>
      <family val="2"/>
    </font>
    <font>
      <sz val="11"/>
      <color indexed="81"/>
      <name val="Segoe UI"/>
      <family val="2"/>
    </font>
    <font>
      <b/>
      <sz val="12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lightGray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0" borderId="1" applyNumberFormat="0" applyFill="0" applyAlignment="0" applyProtection="0"/>
    <xf numFmtId="0" fontId="2" fillId="3" borderId="0" applyNumberFormat="0" applyBorder="0" applyAlignment="0" applyProtection="0"/>
    <xf numFmtId="0" fontId="1" fillId="0" borderId="0"/>
    <xf numFmtId="0" fontId="7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16" fontId="0" fillId="0" borderId="0" xfId="0" applyNumberFormat="1" applyFont="1" applyFill="1" applyBorder="1" applyAlignment="1">
      <alignment horizontal="center"/>
    </xf>
    <xf numFmtId="1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horizontal="center"/>
    </xf>
    <xf numFmtId="165" fontId="1" fillId="0" borderId="0" xfId="1" applyNumberFormat="1" applyFont="1" applyFill="1" applyBorder="1"/>
    <xf numFmtId="164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4" fillId="0" borderId="1" xfId="3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left" vertical="center"/>
    </xf>
    <xf numFmtId="164" fontId="6" fillId="0" borderId="0" xfId="2" applyNumberFormat="1" applyFont="1" applyFill="1" applyBorder="1" applyAlignment="1">
      <alignment horizontal="left" vertical="center"/>
    </xf>
    <xf numFmtId="16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1" fillId="0" borderId="0" xfId="5"/>
    <xf numFmtId="0" fontId="10" fillId="4" borderId="0" xfId="5" applyFont="1" applyFill="1" applyAlignment="1">
      <alignment horizontal="center"/>
    </xf>
    <xf numFmtId="0" fontId="14" fillId="0" borderId="0" xfId="5" applyFont="1"/>
    <xf numFmtId="0" fontId="13" fillId="0" borderId="0" xfId="5" applyFont="1" applyAlignment="1">
      <alignment horizontal="left" indent="1"/>
    </xf>
    <xf numFmtId="0" fontId="1" fillId="0" borderId="0" xfId="5" applyFill="1" applyBorder="1"/>
    <xf numFmtId="0" fontId="11" fillId="0" borderId="0" xfId="4" applyFont="1" applyFill="1" applyBorder="1"/>
    <xf numFmtId="0" fontId="12" fillId="0" borderId="0" xfId="4" applyFont="1" applyFill="1" applyBorder="1"/>
    <xf numFmtId="43" fontId="11" fillId="0" borderId="0" xfId="4" applyNumberFormat="1" applyFont="1" applyFill="1" applyBorder="1"/>
    <xf numFmtId="0" fontId="1" fillId="0" borderId="0" xfId="5" applyFill="1" applyBorder="1" applyAlignment="1">
      <alignment horizontal="right"/>
    </xf>
    <xf numFmtId="43" fontId="1" fillId="0" borderId="0" xfId="1" applyFont="1" applyFill="1" applyBorder="1"/>
    <xf numFmtId="0" fontId="9" fillId="0" borderId="0" xfId="5" applyFont="1" applyFill="1" applyBorder="1" applyAlignment="1">
      <alignment horizontal="right"/>
    </xf>
    <xf numFmtId="43" fontId="8" fillId="0" borderId="0" xfId="1" applyFont="1" applyFill="1" applyBorder="1"/>
    <xf numFmtId="0" fontId="16" fillId="0" borderId="0" xfId="6" applyFont="1" applyFill="1" applyBorder="1" applyAlignment="1">
      <alignment horizontal="centerContinuous"/>
    </xf>
    <xf numFmtId="0" fontId="7" fillId="0" borderId="0" xfId="6"/>
    <xf numFmtId="0" fontId="9" fillId="0" borderId="2" xfId="6" applyFont="1" applyFill="1" applyBorder="1" applyAlignment="1">
      <alignment horizontal="left"/>
    </xf>
    <xf numFmtId="0" fontId="18" fillId="0" borderId="0" xfId="6" applyFont="1" applyFill="1" applyBorder="1" applyAlignment="1">
      <alignment horizontal="left"/>
    </xf>
    <xf numFmtId="166" fontId="0" fillId="0" borderId="0" xfId="7" applyFont="1" applyFill="1" applyBorder="1" applyAlignment="1"/>
    <xf numFmtId="167" fontId="0" fillId="0" borderId="0" xfId="8" applyFont="1" applyFill="1" applyBorder="1" applyAlignment="1"/>
    <xf numFmtId="168" fontId="0" fillId="0" borderId="0" xfId="9" applyNumberFormat="1" applyFont="1" applyFill="1" applyBorder="1" applyAlignment="1"/>
    <xf numFmtId="0" fontId="17" fillId="0" borderId="2" xfId="6" applyFont="1" applyFill="1" applyBorder="1" applyAlignment="1">
      <alignment horizontal="left"/>
    </xf>
    <xf numFmtId="166" fontId="0" fillId="0" borderId="2" xfId="7" applyFont="1" applyFill="1" applyBorder="1" applyAlignment="1"/>
    <xf numFmtId="167" fontId="0" fillId="0" borderId="2" xfId="8" applyFont="1" applyFill="1" applyBorder="1" applyAlignment="1"/>
    <xf numFmtId="0" fontId="7" fillId="0" borderId="2" xfId="6" applyFill="1" applyBorder="1" applyAlignment="1"/>
    <xf numFmtId="0" fontId="19" fillId="0" borderId="0" xfId="6" applyFont="1" applyFill="1" applyBorder="1" applyAlignment="1">
      <alignment horizontal="centerContinuous"/>
    </xf>
    <xf numFmtId="0" fontId="7" fillId="0" borderId="0" xfId="6" applyBorder="1"/>
    <xf numFmtId="0" fontId="20" fillId="5" borderId="2" xfId="6" applyFont="1" applyFill="1" applyBorder="1" applyAlignment="1">
      <alignment horizontal="right"/>
    </xf>
    <xf numFmtId="0" fontId="9" fillId="5" borderId="2" xfId="6" applyFont="1" applyFill="1" applyBorder="1" applyAlignment="1">
      <alignment horizontal="right"/>
    </xf>
    <xf numFmtId="0" fontId="15" fillId="0" borderId="0" xfId="6" applyFont="1" applyFill="1" applyBorder="1" applyAlignment="1">
      <alignment horizontal="left"/>
    </xf>
    <xf numFmtId="0" fontId="22" fillId="0" borderId="0" xfId="5" applyFont="1"/>
    <xf numFmtId="167" fontId="7" fillId="0" borderId="0" xfId="6" applyNumberFormat="1"/>
  </cellXfs>
  <cellStyles count="10">
    <cellStyle name="60% - Accent1" xfId="4" builtinId="32"/>
    <cellStyle name="Comma" xfId="1" builtinId="3"/>
    <cellStyle name="Comma 2" xfId="7" xr:uid="{956E64B6-CA97-4DCA-8F62-82649A31E76B}"/>
    <cellStyle name="Currency 2" xfId="8" xr:uid="{A799D811-C62E-40AB-968D-EFCE49FB6456}"/>
    <cellStyle name="Good" xfId="2" builtinId="26"/>
    <cellStyle name="Heading 1" xfId="3" builtinId="16"/>
    <cellStyle name="Normal" xfId="0" builtinId="0"/>
    <cellStyle name="Normal 2" xfId="5" xr:uid="{DA7F1115-5B4B-4C46-A698-4DD52AE135B8}"/>
    <cellStyle name="Normal 3" xfId="6" xr:uid="{CEDF3B2C-D26D-4E80-B0E3-2D313B1E721C}"/>
    <cellStyle name="Percent 2" xfId="9" xr:uid="{F2A3ACBB-B9D5-4BBE-A7E6-AE9E75DBD3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1"/>
  <sheetViews>
    <sheetView workbookViewId="0">
      <selection activeCell="C23" sqref="C23"/>
    </sheetView>
  </sheetViews>
  <sheetFormatPr defaultRowHeight="15" x14ac:dyDescent="0.25"/>
  <cols>
    <col min="1" max="1" width="9" bestFit="1" customWidth="1"/>
    <col min="2" max="2" width="15.28515625" bestFit="1" customWidth="1"/>
    <col min="3" max="3" width="11.7109375" bestFit="1" customWidth="1"/>
    <col min="4" max="4" width="8.5703125" bestFit="1" customWidth="1"/>
    <col min="5" max="5" width="7.140625" bestFit="1" customWidth="1"/>
    <col min="6" max="6" width="6.42578125" bestFit="1" customWidth="1"/>
    <col min="7" max="7" width="8" customWidth="1"/>
    <col min="8" max="8" width="3" bestFit="1" customWidth="1"/>
    <col min="9" max="9" width="7.7109375" bestFit="1" customWidth="1"/>
    <col min="10" max="10" width="8.42578125" bestFit="1" customWidth="1"/>
    <col min="11" max="11" width="15.28515625" bestFit="1" customWidth="1"/>
    <col min="12" max="12" width="5.85546875" bestFit="1" customWidth="1"/>
  </cols>
  <sheetData>
    <row r="2" spans="1:12" ht="20.25" thickBot="1" x14ac:dyDescent="0.35">
      <c r="A2" s="10" t="s">
        <v>96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thickTop="1" x14ac:dyDescent="0.25">
      <c r="A3" s="1" t="s">
        <v>94</v>
      </c>
      <c r="B3" s="2" t="s">
        <v>13</v>
      </c>
      <c r="C3" s="3" t="s">
        <v>72</v>
      </c>
      <c r="D3" s="3" t="s">
        <v>85</v>
      </c>
      <c r="E3" s="3" t="s">
        <v>30</v>
      </c>
      <c r="F3" s="3" t="s">
        <v>24</v>
      </c>
      <c r="G3" s="4">
        <v>2005</v>
      </c>
      <c r="H3" s="4">
        <f t="shared" ref="H3:H11" ca="1" si="0">YEAR(NOW())-G3</f>
        <v>15</v>
      </c>
      <c r="I3" s="5">
        <v>29500</v>
      </c>
      <c r="J3" s="6" t="s">
        <v>25</v>
      </c>
      <c r="K3" s="7" t="s">
        <v>26</v>
      </c>
      <c r="L3" s="8" t="s">
        <v>50</v>
      </c>
    </row>
    <row r="4" spans="1:12" x14ac:dyDescent="0.25">
      <c r="A4" s="1" t="s">
        <v>94</v>
      </c>
      <c r="B4" s="2" t="s">
        <v>13</v>
      </c>
      <c r="C4" s="3" t="s">
        <v>53</v>
      </c>
      <c r="D4" s="3" t="s">
        <v>86</v>
      </c>
      <c r="E4" s="3" t="s">
        <v>35</v>
      </c>
      <c r="F4" s="3" t="s">
        <v>17</v>
      </c>
      <c r="G4" s="4">
        <v>2008</v>
      </c>
      <c r="H4" s="4">
        <f t="shared" ca="1" si="0"/>
        <v>12</v>
      </c>
      <c r="I4" s="5">
        <v>18900</v>
      </c>
      <c r="J4" s="6" t="s">
        <v>25</v>
      </c>
      <c r="K4" s="7" t="s">
        <v>26</v>
      </c>
      <c r="L4" s="8" t="s">
        <v>20</v>
      </c>
    </row>
    <row r="5" spans="1:12" x14ac:dyDescent="0.25">
      <c r="A5" s="1" t="s">
        <v>94</v>
      </c>
      <c r="B5" s="2" t="s">
        <v>13</v>
      </c>
      <c r="C5" s="3" t="s">
        <v>14</v>
      </c>
      <c r="D5" s="3" t="s">
        <v>45</v>
      </c>
      <c r="E5" s="3" t="s">
        <v>16</v>
      </c>
      <c r="F5" s="3" t="s">
        <v>24</v>
      </c>
      <c r="G5" s="4">
        <v>2007</v>
      </c>
      <c r="H5" s="4">
        <f t="shared" ca="1" si="0"/>
        <v>13</v>
      </c>
      <c r="I5" s="5">
        <v>3500</v>
      </c>
      <c r="J5" s="9" t="s">
        <v>43</v>
      </c>
      <c r="K5" s="7" t="s">
        <v>36</v>
      </c>
      <c r="L5" s="8" t="s">
        <v>20</v>
      </c>
    </row>
    <row r="6" spans="1:12" x14ac:dyDescent="0.25">
      <c r="A6" s="1" t="s">
        <v>94</v>
      </c>
      <c r="B6" s="2" t="s">
        <v>28</v>
      </c>
      <c r="C6" s="3" t="s">
        <v>22</v>
      </c>
      <c r="D6" s="3" t="s">
        <v>91</v>
      </c>
      <c r="E6" s="3" t="s">
        <v>16</v>
      </c>
      <c r="F6" s="3" t="s">
        <v>59</v>
      </c>
      <c r="G6" s="4">
        <v>2008</v>
      </c>
      <c r="H6" s="4">
        <f t="shared" ca="1" si="0"/>
        <v>12</v>
      </c>
      <c r="I6" s="5">
        <v>4500</v>
      </c>
      <c r="J6" s="6" t="s">
        <v>18</v>
      </c>
      <c r="K6" s="7" t="s">
        <v>40</v>
      </c>
      <c r="L6" s="8" t="s">
        <v>27</v>
      </c>
    </row>
    <row r="7" spans="1:12" x14ac:dyDescent="0.25">
      <c r="A7" s="1" t="s">
        <v>94</v>
      </c>
      <c r="B7" s="2" t="s">
        <v>28</v>
      </c>
      <c r="C7" s="3" t="s">
        <v>33</v>
      </c>
      <c r="D7" s="3" t="s">
        <v>92</v>
      </c>
      <c r="E7" s="3" t="s">
        <v>30</v>
      </c>
      <c r="F7" s="3" t="s">
        <v>42</v>
      </c>
      <c r="G7" s="4">
        <v>2009</v>
      </c>
      <c r="H7" s="4">
        <f t="shared" ca="1" si="0"/>
        <v>11</v>
      </c>
      <c r="I7" s="5">
        <v>5600</v>
      </c>
      <c r="J7" s="6" t="s">
        <v>32</v>
      </c>
      <c r="K7" s="7" t="s">
        <v>36</v>
      </c>
      <c r="L7" s="8" t="s">
        <v>50</v>
      </c>
    </row>
    <row r="8" spans="1:12" x14ac:dyDescent="0.25">
      <c r="A8" s="1" t="s">
        <v>94</v>
      </c>
      <c r="B8" s="2" t="s">
        <v>28</v>
      </c>
      <c r="C8" s="3" t="s">
        <v>51</v>
      </c>
      <c r="D8" s="3" t="s">
        <v>76</v>
      </c>
      <c r="E8" s="3" t="s">
        <v>30</v>
      </c>
      <c r="F8" s="3" t="s">
        <v>24</v>
      </c>
      <c r="G8" s="4">
        <v>1999</v>
      </c>
      <c r="H8" s="4">
        <f t="shared" ca="1" si="0"/>
        <v>21</v>
      </c>
      <c r="I8" s="5">
        <v>2400</v>
      </c>
      <c r="J8" s="9" t="s">
        <v>43</v>
      </c>
      <c r="K8" s="7" t="s">
        <v>19</v>
      </c>
      <c r="L8" s="8" t="s">
        <v>20</v>
      </c>
    </row>
    <row r="9" spans="1:12" x14ac:dyDescent="0.25">
      <c r="A9" s="1" t="s">
        <v>94</v>
      </c>
      <c r="B9" s="2" t="s">
        <v>13</v>
      </c>
      <c r="C9" s="3" t="s">
        <v>72</v>
      </c>
      <c r="D9" s="3" t="s">
        <v>87</v>
      </c>
      <c r="E9" s="3" t="s">
        <v>46</v>
      </c>
      <c r="F9" s="3" t="s">
        <v>42</v>
      </c>
      <c r="G9" s="4">
        <v>2009</v>
      </c>
      <c r="H9" s="4">
        <f t="shared" ca="1" si="0"/>
        <v>11</v>
      </c>
      <c r="I9" s="5">
        <v>19200</v>
      </c>
      <c r="J9" s="6" t="s">
        <v>25</v>
      </c>
      <c r="K9" s="7" t="s">
        <v>36</v>
      </c>
      <c r="L9" s="8" t="s">
        <v>20</v>
      </c>
    </row>
    <row r="10" spans="1:12" x14ac:dyDescent="0.25">
      <c r="A10" s="1" t="s">
        <v>94</v>
      </c>
      <c r="B10" s="2" t="s">
        <v>21</v>
      </c>
      <c r="C10" s="3" t="s">
        <v>22</v>
      </c>
      <c r="D10" s="3" t="s">
        <v>23</v>
      </c>
      <c r="E10" s="3" t="s">
        <v>16</v>
      </c>
      <c r="F10" s="3" t="s">
        <v>17</v>
      </c>
      <c r="G10" s="4">
        <v>2008</v>
      </c>
      <c r="H10" s="4">
        <f t="shared" ca="1" si="0"/>
        <v>12</v>
      </c>
      <c r="I10" s="5">
        <v>3400</v>
      </c>
      <c r="J10" s="6" t="s">
        <v>32</v>
      </c>
      <c r="K10" s="7" t="s">
        <v>26</v>
      </c>
      <c r="L10" s="8" t="s">
        <v>20</v>
      </c>
    </row>
    <row r="11" spans="1:12" x14ac:dyDescent="0.25">
      <c r="A11" s="1" t="s">
        <v>94</v>
      </c>
      <c r="B11" s="2" t="s">
        <v>21</v>
      </c>
      <c r="C11" s="3" t="s">
        <v>61</v>
      </c>
      <c r="D11" s="3" t="s">
        <v>75</v>
      </c>
      <c r="E11" s="3" t="s">
        <v>16</v>
      </c>
      <c r="F11" s="3" t="s">
        <v>42</v>
      </c>
      <c r="G11" s="4">
        <v>2005</v>
      </c>
      <c r="H11" s="4">
        <f t="shared" ca="1" si="0"/>
        <v>15</v>
      </c>
      <c r="I11" s="5">
        <v>5600</v>
      </c>
      <c r="J11" s="6" t="s">
        <v>18</v>
      </c>
      <c r="K11" s="7" t="s">
        <v>40</v>
      </c>
      <c r="L11" s="8" t="s">
        <v>27</v>
      </c>
    </row>
    <row r="13" spans="1:12" x14ac:dyDescent="0.25">
      <c r="A13" s="1" t="s">
        <v>95</v>
      </c>
      <c r="B13" s="2" t="s">
        <v>13</v>
      </c>
      <c r="C13" s="3" t="s">
        <v>14</v>
      </c>
      <c r="D13" s="3" t="s">
        <v>45</v>
      </c>
      <c r="E13" s="3" t="s">
        <v>16</v>
      </c>
      <c r="F13" s="3" t="s">
        <v>24</v>
      </c>
      <c r="G13" s="4">
        <v>2007</v>
      </c>
      <c r="H13" s="4">
        <f ca="1">YEAR(NOW())-G13</f>
        <v>13</v>
      </c>
      <c r="I13" s="5">
        <v>3500</v>
      </c>
      <c r="J13" s="9" t="s">
        <v>18</v>
      </c>
      <c r="K13" s="7" t="s">
        <v>26</v>
      </c>
      <c r="L13" s="8" t="s">
        <v>50</v>
      </c>
    </row>
    <row r="14" spans="1:12" x14ac:dyDescent="0.25">
      <c r="A14" s="1" t="s">
        <v>95</v>
      </c>
      <c r="B14" s="2" t="s">
        <v>13</v>
      </c>
      <c r="C14" s="3" t="s">
        <v>53</v>
      </c>
      <c r="D14" s="3" t="s">
        <v>86</v>
      </c>
      <c r="E14" s="3" t="s">
        <v>35</v>
      </c>
      <c r="F14" s="3" t="s">
        <v>17</v>
      </c>
      <c r="G14" s="4">
        <v>2008</v>
      </c>
      <c r="H14" s="4">
        <f t="shared" ref="H14:H21" ca="1" si="1">YEAR(NOW())-G14</f>
        <v>12</v>
      </c>
      <c r="I14" s="5">
        <v>18900</v>
      </c>
      <c r="J14" s="6" t="s">
        <v>25</v>
      </c>
      <c r="K14" s="7" t="s">
        <v>26</v>
      </c>
      <c r="L14" s="8" t="s">
        <v>20</v>
      </c>
    </row>
    <row r="15" spans="1:12" x14ac:dyDescent="0.25">
      <c r="A15" s="1" t="s">
        <v>95</v>
      </c>
      <c r="B15" s="2" t="s">
        <v>13</v>
      </c>
      <c r="C15" s="3" t="s">
        <v>14</v>
      </c>
      <c r="D15" s="3" t="s">
        <v>45</v>
      </c>
      <c r="E15" s="3" t="s">
        <v>16</v>
      </c>
      <c r="F15" s="3" t="s">
        <v>24</v>
      </c>
      <c r="G15" s="4">
        <v>2007</v>
      </c>
      <c r="H15" s="4">
        <f t="shared" ca="1" si="1"/>
        <v>13</v>
      </c>
      <c r="I15" s="5">
        <v>3500</v>
      </c>
      <c r="J15" s="9" t="s">
        <v>43</v>
      </c>
      <c r="K15" s="7" t="s">
        <v>36</v>
      </c>
      <c r="L15" s="8" t="s">
        <v>20</v>
      </c>
    </row>
    <row r="16" spans="1:12" x14ac:dyDescent="0.25">
      <c r="A16" s="1" t="s">
        <v>95</v>
      </c>
      <c r="B16" s="2" t="s">
        <v>21</v>
      </c>
      <c r="C16" s="3" t="s">
        <v>22</v>
      </c>
      <c r="D16" s="3" t="s">
        <v>91</v>
      </c>
      <c r="E16" s="3" t="s">
        <v>16</v>
      </c>
      <c r="F16" s="3" t="s">
        <v>97</v>
      </c>
      <c r="G16" s="4">
        <v>2009</v>
      </c>
      <c r="H16" s="4">
        <f t="shared" ca="1" si="1"/>
        <v>11</v>
      </c>
      <c r="I16" s="5">
        <v>4500</v>
      </c>
      <c r="J16" s="6" t="s">
        <v>18</v>
      </c>
      <c r="K16" s="7" t="s">
        <v>26</v>
      </c>
      <c r="L16" s="8" t="s">
        <v>20</v>
      </c>
    </row>
    <row r="17" spans="1:12" x14ac:dyDescent="0.25">
      <c r="A17" s="1" t="s">
        <v>95</v>
      </c>
      <c r="B17" s="2" t="s">
        <v>28</v>
      </c>
      <c r="C17" s="3" t="s">
        <v>33</v>
      </c>
      <c r="D17" s="3" t="s">
        <v>92</v>
      </c>
      <c r="E17" s="3" t="s">
        <v>30</v>
      </c>
      <c r="F17" s="3" t="s">
        <v>42</v>
      </c>
      <c r="G17" s="4">
        <v>2009</v>
      </c>
      <c r="H17" s="4">
        <f t="shared" ca="1" si="1"/>
        <v>11</v>
      </c>
      <c r="I17" s="5">
        <v>5600</v>
      </c>
      <c r="J17" s="6" t="s">
        <v>32</v>
      </c>
      <c r="K17" s="7" t="s">
        <v>36</v>
      </c>
      <c r="L17" s="8" t="s">
        <v>50</v>
      </c>
    </row>
    <row r="18" spans="1:12" x14ac:dyDescent="0.25">
      <c r="A18" s="1" t="s">
        <v>95</v>
      </c>
      <c r="B18" s="2" t="s">
        <v>28</v>
      </c>
      <c r="C18" s="3" t="s">
        <v>51</v>
      </c>
      <c r="D18" s="3" t="s">
        <v>76</v>
      </c>
      <c r="E18" s="3" t="s">
        <v>30</v>
      </c>
      <c r="F18" s="3" t="s">
        <v>24</v>
      </c>
      <c r="G18" s="4">
        <v>1999</v>
      </c>
      <c r="H18" s="4">
        <f t="shared" ca="1" si="1"/>
        <v>21</v>
      </c>
      <c r="I18" s="5">
        <v>2400</v>
      </c>
      <c r="J18" s="9" t="s">
        <v>43</v>
      </c>
      <c r="K18" s="7" t="s">
        <v>19</v>
      </c>
      <c r="L18" s="8" t="s">
        <v>20</v>
      </c>
    </row>
    <row r="19" spans="1:12" x14ac:dyDescent="0.25">
      <c r="A19" s="1" t="s">
        <v>95</v>
      </c>
      <c r="B19" s="2" t="s">
        <v>13</v>
      </c>
      <c r="C19" s="3" t="s">
        <v>72</v>
      </c>
      <c r="D19" s="3" t="s">
        <v>87</v>
      </c>
      <c r="E19" s="3" t="s">
        <v>46</v>
      </c>
      <c r="F19" s="3" t="s">
        <v>42</v>
      </c>
      <c r="G19" s="4">
        <v>2009</v>
      </c>
      <c r="H19" s="4">
        <f t="shared" ca="1" si="1"/>
        <v>11</v>
      </c>
      <c r="I19" s="5">
        <v>19200</v>
      </c>
      <c r="J19" s="6" t="s">
        <v>25</v>
      </c>
      <c r="K19" s="7" t="s">
        <v>36</v>
      </c>
      <c r="L19" s="8" t="s">
        <v>20</v>
      </c>
    </row>
    <row r="20" spans="1:12" x14ac:dyDescent="0.25">
      <c r="A20" s="1" t="s">
        <v>95</v>
      </c>
      <c r="B20" s="2" t="s">
        <v>21</v>
      </c>
      <c r="C20" s="3" t="s">
        <v>22</v>
      </c>
      <c r="D20" s="3" t="s">
        <v>23</v>
      </c>
      <c r="E20" s="3" t="s">
        <v>16</v>
      </c>
      <c r="F20" s="3" t="s">
        <v>17</v>
      </c>
      <c r="G20" s="4">
        <v>2008</v>
      </c>
      <c r="H20" s="4">
        <f t="shared" ca="1" si="1"/>
        <v>12</v>
      </c>
      <c r="I20" s="5">
        <v>3400</v>
      </c>
      <c r="J20" s="6" t="s">
        <v>32</v>
      </c>
      <c r="K20" s="7" t="s">
        <v>26</v>
      </c>
      <c r="L20" s="8" t="s">
        <v>20</v>
      </c>
    </row>
    <row r="21" spans="1:12" x14ac:dyDescent="0.25">
      <c r="A21" s="1" t="s">
        <v>95</v>
      </c>
      <c r="B21" s="2" t="s">
        <v>21</v>
      </c>
      <c r="C21" s="3" t="s">
        <v>61</v>
      </c>
      <c r="D21" s="3" t="s">
        <v>75</v>
      </c>
      <c r="E21" s="3" t="s">
        <v>16</v>
      </c>
      <c r="F21" s="3" t="s">
        <v>42</v>
      </c>
      <c r="G21" s="4">
        <v>2005</v>
      </c>
      <c r="H21" s="4">
        <f t="shared" ca="1" si="1"/>
        <v>15</v>
      </c>
      <c r="I21" s="5">
        <v>5600</v>
      </c>
      <c r="J21" s="6" t="s">
        <v>18</v>
      </c>
      <c r="K21" s="7" t="s">
        <v>40</v>
      </c>
      <c r="L21" s="8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workbookViewId="0">
      <selection activeCell="O7" sqref="O7"/>
    </sheetView>
  </sheetViews>
  <sheetFormatPr defaultRowHeight="15" x14ac:dyDescent="0.25"/>
  <cols>
    <col min="1" max="1" width="10.140625" style="21" customWidth="1"/>
    <col min="2" max="2" width="9" style="21" bestFit="1" customWidth="1"/>
    <col min="3" max="3" width="15.28515625" style="21" bestFit="1" customWidth="1"/>
    <col min="4" max="4" width="11.7109375" style="21" customWidth="1"/>
    <col min="5" max="5" width="12.5703125" style="21" customWidth="1"/>
    <col min="6" max="6" width="7.140625" style="21" bestFit="1" customWidth="1"/>
    <col min="7" max="7" width="8.7109375" style="21" customWidth="1"/>
    <col min="8" max="8" width="6.42578125" style="13" bestFit="1" customWidth="1"/>
    <col min="9" max="9" width="5.7109375" style="13" bestFit="1" customWidth="1"/>
    <col min="10" max="10" width="7.7109375" style="13" bestFit="1" customWidth="1"/>
    <col min="11" max="11" width="16.85546875" style="13" bestFit="1" customWidth="1"/>
    <col min="12" max="12" width="21.28515625" style="13" customWidth="1"/>
    <col min="13" max="13" width="9.140625" style="13" bestFit="1" customWidth="1"/>
    <col min="14" max="14" width="17.7109375" style="13" customWidth="1"/>
    <col min="15" max="16384" width="9.140625" style="13"/>
  </cols>
  <sheetData>
    <row r="1" spans="1:14" ht="23.25" customHeight="1" x14ac:dyDescent="0.25">
      <c r="A1" s="17"/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9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  <c r="N1" s="11"/>
    </row>
    <row r="2" spans="1:14" x14ac:dyDescent="0.25">
      <c r="A2" s="20"/>
      <c r="B2" s="20" t="s">
        <v>12</v>
      </c>
      <c r="C2" s="20" t="s">
        <v>28</v>
      </c>
      <c r="D2" s="21" t="s">
        <v>22</v>
      </c>
      <c r="E2" s="21" t="s">
        <v>44</v>
      </c>
      <c r="F2" s="21" t="s">
        <v>30</v>
      </c>
      <c r="G2" s="21" t="s">
        <v>24</v>
      </c>
      <c r="H2" s="14">
        <v>2000</v>
      </c>
      <c r="I2" s="14">
        <f t="shared" ref="I2:I33" ca="1" si="0">YEAR(NOW())-H2</f>
        <v>20</v>
      </c>
      <c r="J2" s="5">
        <v>11000</v>
      </c>
      <c r="K2" s="15" t="s">
        <v>32</v>
      </c>
      <c r="L2" s="7" t="s">
        <v>26</v>
      </c>
      <c r="M2" s="8" t="s">
        <v>20</v>
      </c>
      <c r="N2" s="16"/>
    </row>
    <row r="3" spans="1:14" x14ac:dyDescent="0.25">
      <c r="A3" s="20"/>
      <c r="B3" s="20" t="s">
        <v>69</v>
      </c>
      <c r="C3" s="20" t="s">
        <v>28</v>
      </c>
      <c r="D3" s="21" t="s">
        <v>22</v>
      </c>
      <c r="E3" s="21" t="s">
        <v>44</v>
      </c>
      <c r="F3" s="21" t="s">
        <v>30</v>
      </c>
      <c r="G3" s="21" t="s">
        <v>59</v>
      </c>
      <c r="H3" s="14">
        <v>2000</v>
      </c>
      <c r="I3" s="14">
        <f t="shared" ca="1" si="0"/>
        <v>20</v>
      </c>
      <c r="J3" s="5">
        <v>3999</v>
      </c>
      <c r="K3" s="15" t="s">
        <v>32</v>
      </c>
      <c r="L3" s="7" t="s">
        <v>26</v>
      </c>
      <c r="M3" s="8" t="s">
        <v>50</v>
      </c>
      <c r="N3" s="16"/>
    </row>
    <row r="4" spans="1:14" x14ac:dyDescent="0.25">
      <c r="A4" s="20"/>
      <c r="B4" s="20" t="s">
        <v>69</v>
      </c>
      <c r="C4" s="20" t="s">
        <v>28</v>
      </c>
      <c r="D4" s="21" t="s">
        <v>22</v>
      </c>
      <c r="E4" s="21" t="s">
        <v>23</v>
      </c>
      <c r="F4" s="21" t="s">
        <v>16</v>
      </c>
      <c r="G4" s="21" t="s">
        <v>17</v>
      </c>
      <c r="H4" s="14">
        <v>2000</v>
      </c>
      <c r="I4" s="14">
        <f t="shared" ca="1" si="0"/>
        <v>20</v>
      </c>
      <c r="J4" s="5">
        <v>3200</v>
      </c>
      <c r="K4" s="9" t="s">
        <v>43</v>
      </c>
      <c r="L4" s="7" t="s">
        <v>36</v>
      </c>
      <c r="M4" s="8" t="s">
        <v>50</v>
      </c>
      <c r="N4" s="16"/>
    </row>
    <row r="5" spans="1:14" x14ac:dyDescent="0.25">
      <c r="A5" s="20"/>
      <c r="B5" s="20" t="s">
        <v>69</v>
      </c>
      <c r="C5" s="20" t="s">
        <v>28</v>
      </c>
      <c r="D5" s="21" t="s">
        <v>22</v>
      </c>
      <c r="E5" s="21" t="s">
        <v>78</v>
      </c>
      <c r="F5" s="21" t="s">
        <v>35</v>
      </c>
      <c r="G5" s="21" t="s">
        <v>24</v>
      </c>
      <c r="H5" s="14">
        <v>2003</v>
      </c>
      <c r="I5" s="14">
        <f t="shared" ca="1" si="0"/>
        <v>17</v>
      </c>
      <c r="J5" s="5">
        <v>15400</v>
      </c>
      <c r="K5" s="15" t="s">
        <v>25</v>
      </c>
      <c r="L5" s="7" t="s">
        <v>36</v>
      </c>
      <c r="M5" s="8" t="s">
        <v>50</v>
      </c>
      <c r="N5" s="16"/>
    </row>
    <row r="6" spans="1:14" x14ac:dyDescent="0.25">
      <c r="A6" s="20"/>
      <c r="B6" s="20" t="s">
        <v>69</v>
      </c>
      <c r="C6" s="20" t="s">
        <v>28</v>
      </c>
      <c r="D6" s="21" t="s">
        <v>22</v>
      </c>
      <c r="E6" s="21" t="s">
        <v>81</v>
      </c>
      <c r="F6" s="21" t="s">
        <v>35</v>
      </c>
      <c r="G6" s="21" t="s">
        <v>39</v>
      </c>
      <c r="H6" s="14">
        <v>2003</v>
      </c>
      <c r="I6" s="14">
        <f t="shared" ca="1" si="0"/>
        <v>17</v>
      </c>
      <c r="J6" s="5">
        <v>3400</v>
      </c>
      <c r="K6" s="9" t="s">
        <v>43</v>
      </c>
      <c r="L6" s="7" t="s">
        <v>36</v>
      </c>
      <c r="M6" s="8" t="s">
        <v>20</v>
      </c>
      <c r="N6" s="16"/>
    </row>
    <row r="7" spans="1:14" x14ac:dyDescent="0.25">
      <c r="A7" s="20"/>
      <c r="B7" s="20" t="s">
        <v>69</v>
      </c>
      <c r="C7" s="20" t="s">
        <v>28</v>
      </c>
      <c r="D7" s="21" t="s">
        <v>22</v>
      </c>
      <c r="E7" s="21" t="s">
        <v>68</v>
      </c>
      <c r="F7" s="21" t="s">
        <v>16</v>
      </c>
      <c r="G7" s="21" t="s">
        <v>42</v>
      </c>
      <c r="H7" s="14">
        <v>2001</v>
      </c>
      <c r="I7" s="14">
        <f t="shared" ca="1" si="0"/>
        <v>19</v>
      </c>
      <c r="J7" s="5">
        <v>3420</v>
      </c>
      <c r="K7" s="9" t="s">
        <v>43</v>
      </c>
      <c r="L7" s="7" t="s">
        <v>26</v>
      </c>
      <c r="M7" s="8" t="s">
        <v>20</v>
      </c>
      <c r="N7" s="16"/>
    </row>
    <row r="8" spans="1:14" x14ac:dyDescent="0.25">
      <c r="A8" s="20"/>
      <c r="B8" s="20" t="s">
        <v>84</v>
      </c>
      <c r="C8" s="20" t="s">
        <v>28</v>
      </c>
      <c r="D8" s="21" t="s">
        <v>22</v>
      </c>
      <c r="E8" s="21" t="s">
        <v>23</v>
      </c>
      <c r="F8" s="21" t="s">
        <v>16</v>
      </c>
      <c r="G8" s="21" t="s">
        <v>39</v>
      </c>
      <c r="H8" s="14">
        <v>2006</v>
      </c>
      <c r="I8" s="14">
        <f t="shared" ca="1" si="0"/>
        <v>14</v>
      </c>
      <c r="J8" s="5">
        <v>23450</v>
      </c>
      <c r="K8" s="15" t="s">
        <v>25</v>
      </c>
      <c r="L8" s="7" t="s">
        <v>26</v>
      </c>
      <c r="M8" s="8" t="s">
        <v>20</v>
      </c>
      <c r="N8" s="16"/>
    </row>
    <row r="9" spans="1:14" x14ac:dyDescent="0.25">
      <c r="A9" s="20"/>
      <c r="B9" s="20" t="s">
        <v>84</v>
      </c>
      <c r="C9" s="20" t="s">
        <v>28</v>
      </c>
      <c r="D9" s="21" t="s">
        <v>22</v>
      </c>
      <c r="E9" s="21" t="s">
        <v>91</v>
      </c>
      <c r="F9" s="21" t="s">
        <v>16</v>
      </c>
      <c r="G9" s="21" t="s">
        <v>39</v>
      </c>
      <c r="H9" s="14">
        <v>2000</v>
      </c>
      <c r="I9" s="14">
        <f t="shared" ca="1" si="0"/>
        <v>20</v>
      </c>
      <c r="J9" s="5">
        <v>2090</v>
      </c>
      <c r="K9" s="15" t="s">
        <v>18</v>
      </c>
      <c r="L9" s="7" t="s">
        <v>40</v>
      </c>
      <c r="M9" s="8" t="s">
        <v>20</v>
      </c>
      <c r="N9" s="16"/>
    </row>
    <row r="10" spans="1:14" x14ac:dyDescent="0.25">
      <c r="A10" s="20"/>
      <c r="B10" s="20" t="s">
        <v>84</v>
      </c>
      <c r="C10" s="20" t="s">
        <v>28</v>
      </c>
      <c r="D10" s="21" t="s">
        <v>22</v>
      </c>
      <c r="E10" s="21" t="s">
        <v>91</v>
      </c>
      <c r="F10" s="21" t="s">
        <v>16</v>
      </c>
      <c r="G10" s="21" t="s">
        <v>59</v>
      </c>
      <c r="H10" s="14">
        <v>2004</v>
      </c>
      <c r="I10" s="14">
        <f t="shared" ca="1" si="0"/>
        <v>16</v>
      </c>
      <c r="J10" s="5">
        <v>4500</v>
      </c>
      <c r="K10" s="15" t="s">
        <v>18</v>
      </c>
      <c r="L10" s="7" t="s">
        <v>40</v>
      </c>
      <c r="M10" s="8" t="s">
        <v>27</v>
      </c>
      <c r="N10" s="16"/>
    </row>
    <row r="11" spans="1:14" x14ac:dyDescent="0.25">
      <c r="A11" s="20"/>
      <c r="B11" s="20" t="s">
        <v>84</v>
      </c>
      <c r="C11" s="20" t="s">
        <v>28</v>
      </c>
      <c r="D11" s="21" t="s">
        <v>22</v>
      </c>
      <c r="E11" s="21" t="s">
        <v>68</v>
      </c>
      <c r="F11" s="21" t="s">
        <v>16</v>
      </c>
      <c r="G11" s="21" t="s">
        <v>17</v>
      </c>
      <c r="H11" s="14">
        <v>2000</v>
      </c>
      <c r="I11" s="14">
        <f t="shared" ca="1" si="0"/>
        <v>20</v>
      </c>
      <c r="J11" s="5">
        <v>3900</v>
      </c>
      <c r="K11" s="15" t="s">
        <v>32</v>
      </c>
      <c r="L11" s="7" t="s">
        <v>36</v>
      </c>
      <c r="M11" s="8" t="s">
        <v>20</v>
      </c>
      <c r="N11" s="16"/>
    </row>
    <row r="12" spans="1:14" x14ac:dyDescent="0.25">
      <c r="A12" s="20"/>
      <c r="B12" s="20" t="s">
        <v>12</v>
      </c>
      <c r="C12" s="20" t="s">
        <v>28</v>
      </c>
      <c r="D12" s="21" t="s">
        <v>33</v>
      </c>
      <c r="E12" s="21" t="s">
        <v>58</v>
      </c>
      <c r="F12" s="21" t="s">
        <v>30</v>
      </c>
      <c r="G12" s="21" t="s">
        <v>17</v>
      </c>
      <c r="H12" s="14">
        <v>2000</v>
      </c>
      <c r="I12" s="14">
        <f t="shared" ca="1" si="0"/>
        <v>20</v>
      </c>
      <c r="J12" s="5">
        <v>32100</v>
      </c>
      <c r="K12" s="15" t="s">
        <v>18</v>
      </c>
      <c r="L12" s="7" t="s">
        <v>26</v>
      </c>
      <c r="M12" s="8" t="s">
        <v>20</v>
      </c>
      <c r="N12" s="16"/>
    </row>
    <row r="13" spans="1:14" x14ac:dyDescent="0.25">
      <c r="A13" s="20"/>
      <c r="B13" s="20" t="s">
        <v>69</v>
      </c>
      <c r="C13" s="20" t="s">
        <v>28</v>
      </c>
      <c r="D13" s="21" t="s">
        <v>33</v>
      </c>
      <c r="E13" s="21" t="s">
        <v>58</v>
      </c>
      <c r="F13" s="21" t="s">
        <v>30</v>
      </c>
      <c r="G13" s="21" t="s">
        <v>17</v>
      </c>
      <c r="H13" s="14">
        <v>2001</v>
      </c>
      <c r="I13" s="14">
        <f t="shared" ca="1" si="0"/>
        <v>19</v>
      </c>
      <c r="J13" s="5">
        <v>2540</v>
      </c>
      <c r="K13" s="15" t="s">
        <v>32</v>
      </c>
      <c r="L13" s="7" t="s">
        <v>40</v>
      </c>
      <c r="M13" s="8" t="s">
        <v>50</v>
      </c>
      <c r="N13" s="16"/>
    </row>
    <row r="14" spans="1:14" x14ac:dyDescent="0.25">
      <c r="A14" s="20"/>
      <c r="B14" s="20" t="s">
        <v>84</v>
      </c>
      <c r="C14" s="20" t="s">
        <v>28</v>
      </c>
      <c r="D14" s="21" t="s">
        <v>33</v>
      </c>
      <c r="E14" s="21" t="s">
        <v>41</v>
      </c>
      <c r="F14" s="21" t="s">
        <v>16</v>
      </c>
      <c r="G14" s="21" t="s">
        <v>24</v>
      </c>
      <c r="H14" s="14">
        <v>2000</v>
      </c>
      <c r="I14" s="14">
        <f t="shared" ca="1" si="0"/>
        <v>20</v>
      </c>
      <c r="J14" s="5">
        <v>3400</v>
      </c>
      <c r="K14" s="15" t="s">
        <v>32</v>
      </c>
      <c r="L14" s="7" t="s">
        <v>26</v>
      </c>
      <c r="M14" s="8" t="s">
        <v>50</v>
      </c>
      <c r="N14" s="16"/>
    </row>
    <row r="15" spans="1:14" x14ac:dyDescent="0.25">
      <c r="A15" s="20"/>
      <c r="B15" s="20" t="s">
        <v>84</v>
      </c>
      <c r="C15" s="20" t="s">
        <v>28</v>
      </c>
      <c r="D15" s="21" t="s">
        <v>33</v>
      </c>
      <c r="E15" s="21" t="s">
        <v>92</v>
      </c>
      <c r="F15" s="21" t="s">
        <v>30</v>
      </c>
      <c r="G15" s="21" t="s">
        <v>42</v>
      </c>
      <c r="H15" s="14">
        <v>2000</v>
      </c>
      <c r="I15" s="14">
        <f t="shared" ca="1" si="0"/>
        <v>20</v>
      </c>
      <c r="J15" s="5">
        <v>5600</v>
      </c>
      <c r="K15" s="15" t="s">
        <v>32</v>
      </c>
      <c r="L15" s="7" t="s">
        <v>36</v>
      </c>
      <c r="M15" s="8" t="s">
        <v>50</v>
      </c>
      <c r="N15" s="16"/>
    </row>
    <row r="16" spans="1:14" x14ac:dyDescent="0.25">
      <c r="A16" s="20"/>
      <c r="B16" s="20" t="s">
        <v>12</v>
      </c>
      <c r="C16" s="20" t="s">
        <v>28</v>
      </c>
      <c r="D16" s="21" t="s">
        <v>55</v>
      </c>
      <c r="E16" s="21" t="s">
        <v>56</v>
      </c>
      <c r="F16" s="21" t="s">
        <v>35</v>
      </c>
      <c r="G16" s="21" t="s">
        <v>39</v>
      </c>
      <c r="H16" s="14">
        <v>1999</v>
      </c>
      <c r="I16" s="14">
        <f t="shared" ca="1" si="0"/>
        <v>21</v>
      </c>
      <c r="J16" s="5">
        <v>8500</v>
      </c>
      <c r="K16" s="15" t="s">
        <v>18</v>
      </c>
      <c r="L16" s="7" t="s">
        <v>36</v>
      </c>
      <c r="M16" s="8" t="s">
        <v>20</v>
      </c>
      <c r="N16" s="16"/>
    </row>
    <row r="17" spans="1:14" x14ac:dyDescent="0.25">
      <c r="A17" s="20"/>
      <c r="B17" s="20" t="s">
        <v>12</v>
      </c>
      <c r="C17" s="20" t="s">
        <v>28</v>
      </c>
      <c r="D17" s="21" t="s">
        <v>55</v>
      </c>
      <c r="E17" s="21" t="s">
        <v>56</v>
      </c>
      <c r="F17" s="21" t="s">
        <v>35</v>
      </c>
      <c r="G17" s="21" t="s">
        <v>24</v>
      </c>
      <c r="H17" s="14">
        <v>2000</v>
      </c>
      <c r="I17" s="14">
        <f t="shared" ca="1" si="0"/>
        <v>20</v>
      </c>
      <c r="J17" s="5">
        <v>3900</v>
      </c>
      <c r="K17" s="9" t="s">
        <v>43</v>
      </c>
      <c r="L17" s="7" t="s">
        <v>19</v>
      </c>
      <c r="M17" s="8" t="s">
        <v>27</v>
      </c>
      <c r="N17" s="16"/>
    </row>
    <row r="18" spans="1:14" x14ac:dyDescent="0.25">
      <c r="A18" s="20"/>
      <c r="B18" s="20" t="s">
        <v>84</v>
      </c>
      <c r="C18" s="20" t="s">
        <v>28</v>
      </c>
      <c r="D18" s="21" t="s">
        <v>55</v>
      </c>
      <c r="E18" s="21" t="s">
        <v>56</v>
      </c>
      <c r="F18" s="21" t="s">
        <v>35</v>
      </c>
      <c r="G18" s="21" t="s">
        <v>24</v>
      </c>
      <c r="H18" s="14">
        <v>2001</v>
      </c>
      <c r="I18" s="14">
        <f t="shared" ca="1" si="0"/>
        <v>19</v>
      </c>
      <c r="J18" s="5">
        <v>14500</v>
      </c>
      <c r="K18" s="15" t="s">
        <v>18</v>
      </c>
      <c r="L18" s="7" t="s">
        <v>40</v>
      </c>
      <c r="M18" s="8" t="s">
        <v>50</v>
      </c>
      <c r="N18" s="16"/>
    </row>
    <row r="19" spans="1:14" x14ac:dyDescent="0.25">
      <c r="A19" s="20"/>
      <c r="B19" s="20" t="s">
        <v>12</v>
      </c>
      <c r="C19" s="20" t="s">
        <v>28</v>
      </c>
      <c r="D19" s="21" t="s">
        <v>37</v>
      </c>
      <c r="E19" s="21" t="s">
        <v>38</v>
      </c>
      <c r="F19" s="21" t="s">
        <v>30</v>
      </c>
      <c r="G19" s="21" t="s">
        <v>24</v>
      </c>
      <c r="H19" s="14">
        <v>2005</v>
      </c>
      <c r="I19" s="14">
        <f t="shared" ca="1" si="0"/>
        <v>15</v>
      </c>
      <c r="J19" s="5">
        <v>18900</v>
      </c>
      <c r="K19" s="15" t="s">
        <v>25</v>
      </c>
      <c r="L19" s="7" t="s">
        <v>26</v>
      </c>
      <c r="M19" s="8" t="s">
        <v>50</v>
      </c>
      <c r="N19" s="16"/>
    </row>
    <row r="20" spans="1:14" x14ac:dyDescent="0.25">
      <c r="A20" s="20"/>
      <c r="B20" s="20" t="s">
        <v>12</v>
      </c>
      <c r="C20" s="20" t="s">
        <v>28</v>
      </c>
      <c r="D20" s="21" t="s">
        <v>47</v>
      </c>
      <c r="E20" s="21" t="s">
        <v>57</v>
      </c>
      <c r="F20" s="21" t="s">
        <v>16</v>
      </c>
      <c r="G20" s="21" t="s">
        <v>17</v>
      </c>
      <c r="H20" s="14">
        <v>1998</v>
      </c>
      <c r="I20" s="14">
        <f t="shared" ca="1" si="0"/>
        <v>22</v>
      </c>
      <c r="J20" s="5">
        <v>500</v>
      </c>
      <c r="K20" s="9" t="s">
        <v>43</v>
      </c>
      <c r="L20" s="7" t="s">
        <v>19</v>
      </c>
      <c r="M20" s="8" t="s">
        <v>27</v>
      </c>
      <c r="N20" s="16"/>
    </row>
    <row r="21" spans="1:14" x14ac:dyDescent="0.25">
      <c r="A21" s="20"/>
      <c r="B21" s="20" t="s">
        <v>69</v>
      </c>
      <c r="C21" s="20" t="s">
        <v>28</v>
      </c>
      <c r="D21" s="21" t="s">
        <v>47</v>
      </c>
      <c r="E21" s="21" t="s">
        <v>74</v>
      </c>
      <c r="F21" s="21" t="s">
        <v>16</v>
      </c>
      <c r="G21" s="21" t="s">
        <v>24</v>
      </c>
      <c r="H21" s="14">
        <v>1999</v>
      </c>
      <c r="I21" s="14">
        <f t="shared" ca="1" si="0"/>
        <v>21</v>
      </c>
      <c r="J21" s="5">
        <v>2000</v>
      </c>
      <c r="K21" s="9" t="s">
        <v>43</v>
      </c>
      <c r="L21" s="7" t="s">
        <v>19</v>
      </c>
      <c r="M21" s="8" t="s">
        <v>20</v>
      </c>
      <c r="N21" s="16"/>
    </row>
    <row r="22" spans="1:14" x14ac:dyDescent="0.25">
      <c r="A22" s="20"/>
      <c r="B22" s="20" t="s">
        <v>84</v>
      </c>
      <c r="C22" s="20" t="s">
        <v>28</v>
      </c>
      <c r="D22" s="21" t="s">
        <v>47</v>
      </c>
      <c r="E22" s="21" t="s">
        <v>74</v>
      </c>
      <c r="F22" s="21" t="s">
        <v>16</v>
      </c>
      <c r="G22" s="21" t="s">
        <v>24</v>
      </c>
      <c r="H22" s="14">
        <v>2001</v>
      </c>
      <c r="I22" s="14">
        <f t="shared" ca="1" si="0"/>
        <v>19</v>
      </c>
      <c r="J22" s="5">
        <v>1200</v>
      </c>
      <c r="K22" s="15" t="s">
        <v>18</v>
      </c>
      <c r="L22" s="7" t="s">
        <v>19</v>
      </c>
      <c r="M22" s="8" t="s">
        <v>20</v>
      </c>
      <c r="N22" s="16"/>
    </row>
    <row r="23" spans="1:14" x14ac:dyDescent="0.25">
      <c r="A23" s="20"/>
      <c r="B23" s="20" t="s">
        <v>84</v>
      </c>
      <c r="C23" s="20" t="s">
        <v>28</v>
      </c>
      <c r="D23" s="21" t="s">
        <v>47</v>
      </c>
      <c r="E23" s="21" t="s">
        <v>80</v>
      </c>
      <c r="F23" s="21" t="s">
        <v>35</v>
      </c>
      <c r="G23" s="21" t="s">
        <v>24</v>
      </c>
      <c r="H23" s="14">
        <v>2008</v>
      </c>
      <c r="I23" s="14">
        <f t="shared" ca="1" si="0"/>
        <v>12</v>
      </c>
      <c r="J23" s="5">
        <v>18500</v>
      </c>
      <c r="K23" s="15" t="s">
        <v>25</v>
      </c>
      <c r="L23" s="7" t="s">
        <v>40</v>
      </c>
      <c r="M23" s="8" t="s">
        <v>50</v>
      </c>
      <c r="N23" s="16"/>
    </row>
    <row r="24" spans="1:14" x14ac:dyDescent="0.25">
      <c r="A24" s="20"/>
      <c r="B24" s="20" t="s">
        <v>69</v>
      </c>
      <c r="C24" s="20" t="s">
        <v>28</v>
      </c>
      <c r="D24" s="21" t="s">
        <v>53</v>
      </c>
      <c r="E24" s="21" t="s">
        <v>82</v>
      </c>
      <c r="F24" s="21" t="s">
        <v>16</v>
      </c>
      <c r="G24" s="21" t="s">
        <v>24</v>
      </c>
      <c r="H24" s="14">
        <v>2000</v>
      </c>
      <c r="I24" s="14">
        <f t="shared" ca="1" si="0"/>
        <v>20</v>
      </c>
      <c r="J24" s="5">
        <v>4300</v>
      </c>
      <c r="K24" s="9" t="s">
        <v>43</v>
      </c>
      <c r="L24" s="7" t="s">
        <v>40</v>
      </c>
      <c r="M24" s="8" t="s">
        <v>20</v>
      </c>
      <c r="N24" s="16"/>
    </row>
    <row r="25" spans="1:14" x14ac:dyDescent="0.25">
      <c r="A25" s="20"/>
      <c r="B25" s="20" t="s">
        <v>84</v>
      </c>
      <c r="C25" s="20" t="s">
        <v>28</v>
      </c>
      <c r="D25" s="21" t="s">
        <v>53</v>
      </c>
      <c r="E25" s="21" t="s">
        <v>86</v>
      </c>
      <c r="F25" s="21" t="s">
        <v>35</v>
      </c>
      <c r="G25" s="21" t="s">
        <v>17</v>
      </c>
      <c r="H25" s="14">
        <v>2000</v>
      </c>
      <c r="I25" s="14">
        <f t="shared" ca="1" si="0"/>
        <v>20</v>
      </c>
      <c r="J25" s="5">
        <v>5700</v>
      </c>
      <c r="K25" s="9" t="s">
        <v>43</v>
      </c>
      <c r="L25" s="7" t="s">
        <v>26</v>
      </c>
      <c r="M25" s="8" t="s">
        <v>20</v>
      </c>
      <c r="N25" s="16"/>
    </row>
    <row r="26" spans="1:14" x14ac:dyDescent="0.25">
      <c r="A26" s="20"/>
      <c r="B26" s="20" t="s">
        <v>69</v>
      </c>
      <c r="C26" s="20" t="s">
        <v>28</v>
      </c>
      <c r="D26" s="21" t="s">
        <v>72</v>
      </c>
      <c r="E26" s="21" t="s">
        <v>73</v>
      </c>
      <c r="F26" s="21" t="s">
        <v>16</v>
      </c>
      <c r="G26" s="21" t="s">
        <v>31</v>
      </c>
      <c r="H26" s="14">
        <v>2003</v>
      </c>
      <c r="I26" s="14">
        <f t="shared" ca="1" si="0"/>
        <v>17</v>
      </c>
      <c r="J26" s="5">
        <v>6700</v>
      </c>
      <c r="K26" s="9" t="s">
        <v>43</v>
      </c>
      <c r="L26" s="7" t="s">
        <v>36</v>
      </c>
      <c r="M26" s="8" t="s">
        <v>20</v>
      </c>
      <c r="N26" s="16"/>
    </row>
    <row r="27" spans="1:14" x14ac:dyDescent="0.25">
      <c r="A27" s="20"/>
      <c r="B27" s="20" t="s">
        <v>69</v>
      </c>
      <c r="C27" s="20" t="s">
        <v>28</v>
      </c>
      <c r="D27" s="21" t="s">
        <v>72</v>
      </c>
      <c r="E27" s="21" t="s">
        <v>73</v>
      </c>
      <c r="F27" s="21" t="s">
        <v>16</v>
      </c>
      <c r="G27" s="21" t="s">
        <v>42</v>
      </c>
      <c r="H27" s="14">
        <v>2005</v>
      </c>
      <c r="I27" s="14">
        <f t="shared" ca="1" si="0"/>
        <v>15</v>
      </c>
      <c r="J27" s="5">
        <v>3200</v>
      </c>
      <c r="K27" s="15" t="s">
        <v>18</v>
      </c>
      <c r="L27" s="7" t="s">
        <v>26</v>
      </c>
      <c r="M27" s="8" t="s">
        <v>50</v>
      </c>
      <c r="N27" s="16"/>
    </row>
    <row r="28" spans="1:14" x14ac:dyDescent="0.25">
      <c r="A28" s="20"/>
      <c r="B28" s="20" t="s">
        <v>84</v>
      </c>
      <c r="C28" s="20" t="s">
        <v>28</v>
      </c>
      <c r="D28" s="21" t="s">
        <v>72</v>
      </c>
      <c r="E28" s="21" t="s">
        <v>85</v>
      </c>
      <c r="F28" s="21" t="s">
        <v>30</v>
      </c>
      <c r="G28" s="21" t="s">
        <v>17</v>
      </c>
      <c r="H28" s="14">
        <v>2007</v>
      </c>
      <c r="I28" s="14">
        <f t="shared" ca="1" si="0"/>
        <v>13</v>
      </c>
      <c r="J28" s="5">
        <v>19500</v>
      </c>
      <c r="K28" s="15" t="s">
        <v>18</v>
      </c>
      <c r="L28" s="7" t="s">
        <v>36</v>
      </c>
      <c r="M28" s="8" t="s">
        <v>27</v>
      </c>
      <c r="N28" s="16"/>
    </row>
    <row r="29" spans="1:14" x14ac:dyDescent="0.25">
      <c r="A29" s="20"/>
      <c r="B29" s="20" t="s">
        <v>84</v>
      </c>
      <c r="C29" s="20" t="s">
        <v>28</v>
      </c>
      <c r="D29" s="21" t="s">
        <v>72</v>
      </c>
      <c r="E29" s="21" t="s">
        <v>93</v>
      </c>
      <c r="F29" s="21" t="s">
        <v>16</v>
      </c>
      <c r="G29" s="21" t="s">
        <v>17</v>
      </c>
      <c r="H29" s="14">
        <v>2005</v>
      </c>
      <c r="I29" s="14">
        <f t="shared" ca="1" si="0"/>
        <v>15</v>
      </c>
      <c r="J29" s="5">
        <v>6500</v>
      </c>
      <c r="K29" s="15" t="s">
        <v>18</v>
      </c>
      <c r="L29" s="7" t="s">
        <v>26</v>
      </c>
      <c r="M29" s="8" t="s">
        <v>20</v>
      </c>
      <c r="N29" s="16"/>
    </row>
    <row r="30" spans="1:14" x14ac:dyDescent="0.25">
      <c r="A30" s="20"/>
      <c r="B30" s="20" t="s">
        <v>84</v>
      </c>
      <c r="C30" s="20" t="s">
        <v>28</v>
      </c>
      <c r="D30" s="21" t="s">
        <v>72</v>
      </c>
      <c r="E30" s="21" t="s">
        <v>93</v>
      </c>
      <c r="F30" s="21" t="s">
        <v>16</v>
      </c>
      <c r="G30" s="21" t="s">
        <v>39</v>
      </c>
      <c r="H30" s="14">
        <v>2001</v>
      </c>
      <c r="I30" s="14">
        <f t="shared" ca="1" si="0"/>
        <v>19</v>
      </c>
      <c r="J30" s="5">
        <v>4300</v>
      </c>
      <c r="K30" s="15" t="s">
        <v>25</v>
      </c>
      <c r="L30" s="7" t="s">
        <v>36</v>
      </c>
      <c r="M30" s="8" t="s">
        <v>50</v>
      </c>
      <c r="N30" s="16"/>
    </row>
    <row r="31" spans="1:14" x14ac:dyDescent="0.25">
      <c r="A31" s="20"/>
      <c r="B31" s="20" t="s">
        <v>84</v>
      </c>
      <c r="C31" s="20" t="s">
        <v>28</v>
      </c>
      <c r="D31" s="21" t="s">
        <v>63</v>
      </c>
      <c r="E31" s="21" t="s">
        <v>64</v>
      </c>
      <c r="F31" s="21" t="s">
        <v>30</v>
      </c>
      <c r="G31" s="21" t="s">
        <v>17</v>
      </c>
      <c r="H31" s="14">
        <v>2000</v>
      </c>
      <c r="I31" s="14">
        <f t="shared" ca="1" si="0"/>
        <v>20</v>
      </c>
      <c r="J31" s="5">
        <v>3999</v>
      </c>
      <c r="K31" s="9" t="s">
        <v>43</v>
      </c>
      <c r="L31" s="7" t="s">
        <v>36</v>
      </c>
      <c r="M31" s="8" t="s">
        <v>27</v>
      </c>
      <c r="N31" s="16"/>
    </row>
    <row r="32" spans="1:14" x14ac:dyDescent="0.25">
      <c r="A32" s="20"/>
      <c r="B32" s="20" t="s">
        <v>69</v>
      </c>
      <c r="C32" s="20" t="s">
        <v>28</v>
      </c>
      <c r="D32" s="21" t="s">
        <v>61</v>
      </c>
      <c r="E32" s="21" t="s">
        <v>75</v>
      </c>
      <c r="F32" s="21" t="s">
        <v>16</v>
      </c>
      <c r="G32" s="21" t="s">
        <v>17</v>
      </c>
      <c r="H32" s="14">
        <v>1999</v>
      </c>
      <c r="I32" s="14">
        <f t="shared" ca="1" si="0"/>
        <v>21</v>
      </c>
      <c r="J32" s="5">
        <v>6700</v>
      </c>
      <c r="K32" s="15" t="s">
        <v>32</v>
      </c>
      <c r="L32" s="7" t="s">
        <v>36</v>
      </c>
      <c r="M32" s="8" t="s">
        <v>20</v>
      </c>
      <c r="N32" s="16"/>
    </row>
    <row r="33" spans="1:14" x14ac:dyDescent="0.25">
      <c r="A33" s="20"/>
      <c r="B33" s="20" t="s">
        <v>69</v>
      </c>
      <c r="C33" s="20" t="s">
        <v>28</v>
      </c>
      <c r="D33" s="21" t="s">
        <v>61</v>
      </c>
      <c r="E33" s="21" t="s">
        <v>79</v>
      </c>
      <c r="F33" s="21" t="s">
        <v>16</v>
      </c>
      <c r="G33" s="21" t="s">
        <v>24</v>
      </c>
      <c r="H33" s="14">
        <v>2004</v>
      </c>
      <c r="I33" s="14">
        <f t="shared" ca="1" si="0"/>
        <v>16</v>
      </c>
      <c r="J33" s="5">
        <v>3999</v>
      </c>
      <c r="K33" s="9" t="s">
        <v>43</v>
      </c>
      <c r="L33" s="7" t="s">
        <v>26</v>
      </c>
      <c r="M33" s="8" t="s">
        <v>20</v>
      </c>
      <c r="N33" s="16"/>
    </row>
    <row r="34" spans="1:14" x14ac:dyDescent="0.25">
      <c r="A34" s="20"/>
      <c r="B34" s="20" t="s">
        <v>12</v>
      </c>
      <c r="C34" s="20" t="s">
        <v>28</v>
      </c>
      <c r="D34" s="21" t="s">
        <v>14</v>
      </c>
      <c r="E34" s="21" t="s">
        <v>29</v>
      </c>
      <c r="F34" s="21" t="s">
        <v>30</v>
      </c>
      <c r="G34" s="21" t="s">
        <v>31</v>
      </c>
      <c r="H34" s="14">
        <v>2001</v>
      </c>
      <c r="I34" s="14">
        <f t="shared" ref="I34:I65" ca="1" si="1">YEAR(NOW())-H34</f>
        <v>19</v>
      </c>
      <c r="J34" s="5">
        <v>12500</v>
      </c>
      <c r="K34" s="15" t="s">
        <v>32</v>
      </c>
      <c r="L34" s="7" t="s">
        <v>26</v>
      </c>
      <c r="M34" s="8" t="s">
        <v>20</v>
      </c>
      <c r="N34" s="16"/>
    </row>
    <row r="35" spans="1:14" x14ac:dyDescent="0.25">
      <c r="A35" s="20"/>
      <c r="B35" s="20" t="s">
        <v>12</v>
      </c>
      <c r="C35" s="20" t="s">
        <v>28</v>
      </c>
      <c r="D35" s="21" t="s">
        <v>14</v>
      </c>
      <c r="E35" s="21" t="s">
        <v>15</v>
      </c>
      <c r="F35" s="21" t="s">
        <v>16</v>
      </c>
      <c r="G35" s="21" t="s">
        <v>39</v>
      </c>
      <c r="H35" s="14">
        <v>1999</v>
      </c>
      <c r="I35" s="14">
        <f t="shared" ca="1" si="1"/>
        <v>21</v>
      </c>
      <c r="J35" s="5">
        <v>2300</v>
      </c>
      <c r="K35" s="9" t="s">
        <v>43</v>
      </c>
      <c r="L35" s="7" t="s">
        <v>36</v>
      </c>
      <c r="M35" s="8" t="s">
        <v>20</v>
      </c>
      <c r="N35" s="16"/>
    </row>
    <row r="36" spans="1:14" x14ac:dyDescent="0.25">
      <c r="A36" s="20"/>
      <c r="B36" s="20" t="s">
        <v>12</v>
      </c>
      <c r="C36" s="20" t="s">
        <v>28</v>
      </c>
      <c r="D36" s="21" t="s">
        <v>14</v>
      </c>
      <c r="E36" s="21" t="s">
        <v>66</v>
      </c>
      <c r="F36" s="21" t="s">
        <v>35</v>
      </c>
      <c r="G36" s="21" t="s">
        <v>39</v>
      </c>
      <c r="H36" s="14">
        <v>2001</v>
      </c>
      <c r="I36" s="14">
        <f t="shared" ca="1" si="1"/>
        <v>19</v>
      </c>
      <c r="J36" s="5">
        <v>19655</v>
      </c>
      <c r="K36" s="15" t="s">
        <v>25</v>
      </c>
      <c r="L36" s="7" t="s">
        <v>36</v>
      </c>
      <c r="M36" s="8" t="s">
        <v>20</v>
      </c>
      <c r="N36" s="16"/>
    </row>
    <row r="37" spans="1:14" x14ac:dyDescent="0.25">
      <c r="A37" s="20"/>
      <c r="B37" s="20" t="s">
        <v>69</v>
      </c>
      <c r="C37" s="20" t="s">
        <v>28</v>
      </c>
      <c r="D37" s="21" t="s">
        <v>14</v>
      </c>
      <c r="E37" s="21" t="s">
        <v>15</v>
      </c>
      <c r="F37" s="21" t="s">
        <v>16</v>
      </c>
      <c r="G37" s="21" t="s">
        <v>59</v>
      </c>
      <c r="H37" s="14">
        <v>2001</v>
      </c>
      <c r="I37" s="14">
        <f t="shared" ca="1" si="1"/>
        <v>19</v>
      </c>
      <c r="J37" s="5">
        <v>2500</v>
      </c>
      <c r="K37" s="15" t="s">
        <v>49</v>
      </c>
      <c r="L37" s="7" t="s">
        <v>19</v>
      </c>
      <c r="M37" s="8" t="s">
        <v>20</v>
      </c>
      <c r="N37" s="16"/>
    </row>
    <row r="38" spans="1:14" x14ac:dyDescent="0.25">
      <c r="A38" s="20"/>
      <c r="B38" s="20" t="s">
        <v>84</v>
      </c>
      <c r="C38" s="20" t="s">
        <v>28</v>
      </c>
      <c r="D38" s="21" t="s">
        <v>14</v>
      </c>
      <c r="E38" s="21" t="s">
        <v>88</v>
      </c>
      <c r="F38" s="21" t="s">
        <v>30</v>
      </c>
      <c r="G38" s="21" t="s">
        <v>24</v>
      </c>
      <c r="H38" s="14">
        <v>2000</v>
      </c>
      <c r="I38" s="14">
        <f t="shared" ca="1" si="1"/>
        <v>20</v>
      </c>
      <c r="J38" s="5">
        <v>4200</v>
      </c>
      <c r="K38" s="15" t="s">
        <v>18</v>
      </c>
      <c r="L38" s="7" t="s">
        <v>19</v>
      </c>
      <c r="M38" s="8" t="s">
        <v>50</v>
      </c>
      <c r="N38" s="16"/>
    </row>
    <row r="39" spans="1:14" x14ac:dyDescent="0.25">
      <c r="A39" s="20"/>
      <c r="B39" s="20" t="s">
        <v>84</v>
      </c>
      <c r="C39" s="20" t="s">
        <v>28</v>
      </c>
      <c r="D39" s="21" t="s">
        <v>14</v>
      </c>
      <c r="E39" s="21" t="s">
        <v>45</v>
      </c>
      <c r="F39" s="21" t="s">
        <v>16</v>
      </c>
      <c r="G39" s="21" t="s">
        <v>39</v>
      </c>
      <c r="H39" s="14">
        <v>1999</v>
      </c>
      <c r="I39" s="14">
        <f t="shared" ca="1" si="1"/>
        <v>21</v>
      </c>
      <c r="J39" s="5">
        <v>1999</v>
      </c>
      <c r="K39" s="9" t="s">
        <v>43</v>
      </c>
      <c r="L39" s="7" t="s">
        <v>36</v>
      </c>
      <c r="M39" s="8" t="s">
        <v>50</v>
      </c>
      <c r="N39" s="16"/>
    </row>
    <row r="40" spans="1:14" x14ac:dyDescent="0.25">
      <c r="A40" s="20"/>
      <c r="B40" s="20" t="s">
        <v>84</v>
      </c>
      <c r="C40" s="20" t="s">
        <v>28</v>
      </c>
      <c r="D40" s="21" t="s">
        <v>51</v>
      </c>
      <c r="E40" s="21" t="s">
        <v>52</v>
      </c>
      <c r="F40" s="21" t="s">
        <v>35</v>
      </c>
      <c r="G40" s="21" t="s">
        <v>24</v>
      </c>
      <c r="H40" s="14">
        <v>2005</v>
      </c>
      <c r="I40" s="14">
        <f t="shared" ca="1" si="1"/>
        <v>15</v>
      </c>
      <c r="J40" s="5">
        <v>34222</v>
      </c>
      <c r="K40" s="15" t="s">
        <v>49</v>
      </c>
      <c r="L40" s="7" t="s">
        <v>36</v>
      </c>
      <c r="M40" s="8" t="s">
        <v>20</v>
      </c>
      <c r="N40" s="16"/>
    </row>
    <row r="41" spans="1:14" x14ac:dyDescent="0.25">
      <c r="A41" s="20"/>
      <c r="B41" s="20" t="s">
        <v>84</v>
      </c>
      <c r="C41" s="20" t="s">
        <v>28</v>
      </c>
      <c r="D41" s="21" t="s">
        <v>51</v>
      </c>
      <c r="E41" s="21" t="s">
        <v>76</v>
      </c>
      <c r="F41" s="21" t="s">
        <v>30</v>
      </c>
      <c r="G41" s="21" t="s">
        <v>24</v>
      </c>
      <c r="H41" s="14">
        <v>1999</v>
      </c>
      <c r="I41" s="14">
        <f t="shared" ca="1" si="1"/>
        <v>21</v>
      </c>
      <c r="J41" s="5">
        <v>2400</v>
      </c>
      <c r="K41" s="9" t="s">
        <v>43</v>
      </c>
      <c r="L41" s="7" t="s">
        <v>19</v>
      </c>
      <c r="M41" s="8" t="s">
        <v>20</v>
      </c>
      <c r="N41" s="16"/>
    </row>
    <row r="42" spans="1:14" x14ac:dyDescent="0.25">
      <c r="A42" s="20"/>
      <c r="B42" s="20" t="s">
        <v>12</v>
      </c>
      <c r="C42" s="20" t="s">
        <v>21</v>
      </c>
      <c r="D42" s="21" t="s">
        <v>22</v>
      </c>
      <c r="E42" s="21" t="s">
        <v>23</v>
      </c>
      <c r="F42" s="21" t="s">
        <v>16</v>
      </c>
      <c r="G42" s="21" t="s">
        <v>24</v>
      </c>
      <c r="H42" s="14">
        <v>2003</v>
      </c>
      <c r="I42" s="14">
        <f t="shared" ca="1" si="1"/>
        <v>17</v>
      </c>
      <c r="J42" s="5">
        <v>15900</v>
      </c>
      <c r="K42" s="15" t="s">
        <v>25</v>
      </c>
      <c r="L42" s="7" t="s">
        <v>26</v>
      </c>
      <c r="M42" s="8" t="s">
        <v>27</v>
      </c>
      <c r="N42" s="16"/>
    </row>
    <row r="43" spans="1:14" x14ac:dyDescent="0.25">
      <c r="A43" s="20"/>
      <c r="B43" s="20" t="s">
        <v>12</v>
      </c>
      <c r="C43" s="20" t="s">
        <v>21</v>
      </c>
      <c r="D43" s="21" t="s">
        <v>22</v>
      </c>
      <c r="E43" s="21" t="s">
        <v>60</v>
      </c>
      <c r="F43" s="21" t="s">
        <v>30</v>
      </c>
      <c r="G43" s="21" t="s">
        <v>17</v>
      </c>
      <c r="H43" s="14">
        <v>2003</v>
      </c>
      <c r="I43" s="14">
        <f t="shared" ca="1" si="1"/>
        <v>17</v>
      </c>
      <c r="J43" s="5">
        <v>12400</v>
      </c>
      <c r="K43" s="15" t="s">
        <v>49</v>
      </c>
      <c r="L43" s="7" t="s">
        <v>40</v>
      </c>
      <c r="M43" s="8" t="s">
        <v>20</v>
      </c>
      <c r="N43" s="16"/>
    </row>
    <row r="44" spans="1:14" x14ac:dyDescent="0.25">
      <c r="A44" s="20"/>
      <c r="B44" s="20" t="s">
        <v>12</v>
      </c>
      <c r="C44" s="20" t="s">
        <v>21</v>
      </c>
      <c r="D44" s="21" t="s">
        <v>22</v>
      </c>
      <c r="E44" s="21" t="s">
        <v>68</v>
      </c>
      <c r="F44" s="21" t="s">
        <v>16</v>
      </c>
      <c r="G44" s="21" t="s">
        <v>17</v>
      </c>
      <c r="H44" s="14">
        <v>1999</v>
      </c>
      <c r="I44" s="14">
        <f t="shared" ca="1" si="1"/>
        <v>21</v>
      </c>
      <c r="J44" s="5">
        <v>4500</v>
      </c>
      <c r="K44" s="15" t="s">
        <v>18</v>
      </c>
      <c r="L44" s="7" t="s">
        <v>26</v>
      </c>
      <c r="M44" s="8" t="s">
        <v>20</v>
      </c>
      <c r="N44" s="16"/>
    </row>
    <row r="45" spans="1:14" x14ac:dyDescent="0.25">
      <c r="A45" s="20"/>
      <c r="B45" s="20" t="s">
        <v>69</v>
      </c>
      <c r="C45" s="20" t="s">
        <v>21</v>
      </c>
      <c r="D45" s="21" t="s">
        <v>22</v>
      </c>
      <c r="E45" s="21" t="s">
        <v>23</v>
      </c>
      <c r="F45" s="21" t="s">
        <v>16</v>
      </c>
      <c r="G45" s="21" t="s">
        <v>39</v>
      </c>
      <c r="H45" s="14">
        <v>2000</v>
      </c>
      <c r="I45" s="14">
        <f t="shared" ca="1" si="1"/>
        <v>20</v>
      </c>
      <c r="J45" s="5">
        <v>2540</v>
      </c>
      <c r="K45" s="15" t="s">
        <v>18</v>
      </c>
      <c r="L45" s="7" t="s">
        <v>19</v>
      </c>
      <c r="M45" s="8" t="s">
        <v>50</v>
      </c>
      <c r="N45" s="16"/>
    </row>
    <row r="46" spans="1:14" x14ac:dyDescent="0.25">
      <c r="A46" s="20"/>
      <c r="B46" s="20" t="s">
        <v>69</v>
      </c>
      <c r="C46" s="20" t="s">
        <v>21</v>
      </c>
      <c r="D46" s="21" t="s">
        <v>22</v>
      </c>
      <c r="E46" s="21" t="s">
        <v>44</v>
      </c>
      <c r="F46" s="21" t="s">
        <v>30</v>
      </c>
      <c r="G46" s="21" t="s">
        <v>42</v>
      </c>
      <c r="H46" s="14">
        <v>2000</v>
      </c>
      <c r="I46" s="14">
        <f t="shared" ca="1" si="1"/>
        <v>20</v>
      </c>
      <c r="J46" s="5">
        <v>2540</v>
      </c>
      <c r="K46" s="15" t="s">
        <v>18</v>
      </c>
      <c r="L46" s="7" t="s">
        <v>19</v>
      </c>
      <c r="M46" s="8" t="s">
        <v>20</v>
      </c>
      <c r="N46" s="16"/>
    </row>
    <row r="47" spans="1:14" x14ac:dyDescent="0.25">
      <c r="A47" s="20"/>
      <c r="B47" s="20" t="s">
        <v>84</v>
      </c>
      <c r="C47" s="20" t="s">
        <v>21</v>
      </c>
      <c r="D47" s="21" t="s">
        <v>22</v>
      </c>
      <c r="E47" s="21" t="s">
        <v>68</v>
      </c>
      <c r="F47" s="21" t="s">
        <v>16</v>
      </c>
      <c r="G47" s="21" t="s">
        <v>17</v>
      </c>
      <c r="H47" s="14">
        <v>2001</v>
      </c>
      <c r="I47" s="14">
        <f t="shared" ca="1" si="1"/>
        <v>19</v>
      </c>
      <c r="J47" s="5">
        <v>15400</v>
      </c>
      <c r="K47" s="15" t="s">
        <v>49</v>
      </c>
      <c r="L47" s="7" t="s">
        <v>36</v>
      </c>
      <c r="M47" s="8" t="s">
        <v>20</v>
      </c>
      <c r="N47" s="16"/>
    </row>
    <row r="48" spans="1:14" x14ac:dyDescent="0.25">
      <c r="A48" s="20"/>
      <c r="B48" s="20" t="s">
        <v>84</v>
      </c>
      <c r="C48" s="20" t="s">
        <v>21</v>
      </c>
      <c r="D48" s="21" t="s">
        <v>22</v>
      </c>
      <c r="E48" s="21" t="s">
        <v>60</v>
      </c>
      <c r="F48" s="21" t="s">
        <v>30</v>
      </c>
      <c r="G48" s="21" t="s">
        <v>17</v>
      </c>
      <c r="H48" s="14">
        <v>2000</v>
      </c>
      <c r="I48" s="14">
        <f t="shared" ca="1" si="1"/>
        <v>20</v>
      </c>
      <c r="J48" s="5">
        <v>5900</v>
      </c>
      <c r="K48" s="15" t="s">
        <v>25</v>
      </c>
      <c r="L48" s="7" t="s">
        <v>36</v>
      </c>
      <c r="M48" s="8" t="s">
        <v>50</v>
      </c>
      <c r="N48" s="16"/>
    </row>
    <row r="49" spans="1:14" x14ac:dyDescent="0.25">
      <c r="A49" s="20"/>
      <c r="B49" s="20" t="s">
        <v>84</v>
      </c>
      <c r="C49" s="20" t="s">
        <v>21</v>
      </c>
      <c r="D49" s="21" t="s">
        <v>22</v>
      </c>
      <c r="E49" s="21" t="s">
        <v>23</v>
      </c>
      <c r="F49" s="21" t="s">
        <v>16</v>
      </c>
      <c r="G49" s="21" t="s">
        <v>17</v>
      </c>
      <c r="H49" s="14">
        <v>2000</v>
      </c>
      <c r="I49" s="14">
        <f t="shared" ca="1" si="1"/>
        <v>20</v>
      </c>
      <c r="J49" s="5">
        <v>3400</v>
      </c>
      <c r="K49" s="15" t="s">
        <v>32</v>
      </c>
      <c r="L49" s="7" t="s">
        <v>26</v>
      </c>
      <c r="M49" s="8" t="s">
        <v>20</v>
      </c>
      <c r="N49" s="16"/>
    </row>
    <row r="50" spans="1:14" x14ac:dyDescent="0.25">
      <c r="A50" s="20"/>
      <c r="B50" s="20" t="s">
        <v>84</v>
      </c>
      <c r="C50" s="20" t="s">
        <v>21</v>
      </c>
      <c r="D50" s="21" t="s">
        <v>22</v>
      </c>
      <c r="E50" s="21" t="s">
        <v>78</v>
      </c>
      <c r="F50" s="21" t="s">
        <v>35</v>
      </c>
      <c r="G50" s="21" t="s">
        <v>31</v>
      </c>
      <c r="H50" s="14">
        <v>2008</v>
      </c>
      <c r="I50" s="14">
        <f t="shared" ca="1" si="1"/>
        <v>12</v>
      </c>
      <c r="J50" s="5">
        <v>70300</v>
      </c>
      <c r="K50" s="15" t="s">
        <v>18</v>
      </c>
      <c r="L50" s="7" t="s">
        <v>26</v>
      </c>
      <c r="M50" s="8" t="s">
        <v>50</v>
      </c>
      <c r="N50" s="16"/>
    </row>
    <row r="51" spans="1:14" x14ac:dyDescent="0.25">
      <c r="A51" s="20"/>
      <c r="B51" s="20" t="s">
        <v>12</v>
      </c>
      <c r="C51" s="20" t="s">
        <v>21</v>
      </c>
      <c r="D51" s="21" t="s">
        <v>33</v>
      </c>
      <c r="E51" s="21" t="s">
        <v>41</v>
      </c>
      <c r="F51" s="21" t="s">
        <v>16</v>
      </c>
      <c r="G51" s="21" t="s">
        <v>42</v>
      </c>
      <c r="H51" s="14">
        <v>2000</v>
      </c>
      <c r="I51" s="14">
        <f t="shared" ca="1" si="1"/>
        <v>20</v>
      </c>
      <c r="J51" s="5">
        <v>2050</v>
      </c>
      <c r="K51" s="9" t="s">
        <v>43</v>
      </c>
      <c r="L51" s="7" t="s">
        <v>19</v>
      </c>
      <c r="M51" s="8" t="s">
        <v>27</v>
      </c>
      <c r="N51" s="16"/>
    </row>
    <row r="52" spans="1:14" x14ac:dyDescent="0.25">
      <c r="A52" s="20"/>
      <c r="B52" s="20" t="s">
        <v>84</v>
      </c>
      <c r="C52" s="20" t="s">
        <v>21</v>
      </c>
      <c r="D52" s="21" t="s">
        <v>33</v>
      </c>
      <c r="E52" s="21" t="s">
        <v>90</v>
      </c>
      <c r="F52" s="21" t="s">
        <v>16</v>
      </c>
      <c r="G52" s="21" t="s">
        <v>31</v>
      </c>
      <c r="H52" s="14">
        <v>2001</v>
      </c>
      <c r="I52" s="14">
        <f t="shared" ca="1" si="1"/>
        <v>19</v>
      </c>
      <c r="J52" s="5">
        <v>4220</v>
      </c>
      <c r="K52" s="9" t="s">
        <v>43</v>
      </c>
      <c r="L52" s="7" t="s">
        <v>40</v>
      </c>
      <c r="M52" s="8" t="s">
        <v>20</v>
      </c>
      <c r="N52" s="16"/>
    </row>
    <row r="53" spans="1:14" x14ac:dyDescent="0.25">
      <c r="A53" s="20"/>
      <c r="B53" s="20" t="s">
        <v>84</v>
      </c>
      <c r="C53" s="20" t="s">
        <v>21</v>
      </c>
      <c r="D53" s="21" t="s">
        <v>55</v>
      </c>
      <c r="E53" s="21" t="s">
        <v>56</v>
      </c>
      <c r="F53" s="21" t="s">
        <v>35</v>
      </c>
      <c r="G53" s="21" t="s">
        <v>42</v>
      </c>
      <c r="H53" s="14">
        <v>2004</v>
      </c>
      <c r="I53" s="14">
        <f t="shared" ca="1" si="1"/>
        <v>16</v>
      </c>
      <c r="J53" s="5">
        <v>8300</v>
      </c>
      <c r="K53" s="15" t="s">
        <v>32</v>
      </c>
      <c r="L53" s="7" t="s">
        <v>26</v>
      </c>
      <c r="M53" s="8" t="s">
        <v>50</v>
      </c>
      <c r="N53" s="16"/>
    </row>
    <row r="54" spans="1:14" x14ac:dyDescent="0.25">
      <c r="A54" s="20"/>
      <c r="B54" s="20" t="s">
        <v>69</v>
      </c>
      <c r="C54" s="20" t="s">
        <v>21</v>
      </c>
      <c r="D54" s="21" t="s">
        <v>47</v>
      </c>
      <c r="E54" s="21" t="s">
        <v>57</v>
      </c>
      <c r="F54" s="21" t="s">
        <v>16</v>
      </c>
      <c r="G54" s="21" t="s">
        <v>17</v>
      </c>
      <c r="H54" s="14">
        <v>2004</v>
      </c>
      <c r="I54" s="14">
        <f t="shared" ca="1" si="1"/>
        <v>16</v>
      </c>
      <c r="J54" s="5">
        <v>4300</v>
      </c>
      <c r="K54" s="9" t="s">
        <v>43</v>
      </c>
      <c r="L54" s="7" t="s">
        <v>26</v>
      </c>
      <c r="M54" s="8" t="s">
        <v>20</v>
      </c>
      <c r="N54" s="16"/>
    </row>
    <row r="55" spans="1:14" x14ac:dyDescent="0.25">
      <c r="A55" s="20"/>
      <c r="B55" s="20" t="s">
        <v>12</v>
      </c>
      <c r="C55" s="20" t="s">
        <v>21</v>
      </c>
      <c r="D55" s="21" t="s">
        <v>53</v>
      </c>
      <c r="E55" s="21" t="s">
        <v>54</v>
      </c>
      <c r="F55" s="21" t="s">
        <v>16</v>
      </c>
      <c r="G55" s="21" t="s">
        <v>17</v>
      </c>
      <c r="H55" s="14">
        <v>2001</v>
      </c>
      <c r="I55" s="14">
        <f t="shared" ca="1" si="1"/>
        <v>19</v>
      </c>
      <c r="J55" s="5">
        <v>3500</v>
      </c>
      <c r="K55" s="9" t="s">
        <v>43</v>
      </c>
      <c r="L55" s="7" t="s">
        <v>36</v>
      </c>
      <c r="M55" s="8" t="s">
        <v>50</v>
      </c>
      <c r="N55" s="16"/>
    </row>
    <row r="56" spans="1:14" x14ac:dyDescent="0.25">
      <c r="A56" s="20"/>
      <c r="B56" s="20" t="s">
        <v>69</v>
      </c>
      <c r="C56" s="20" t="s">
        <v>21</v>
      </c>
      <c r="D56" s="21" t="s">
        <v>53</v>
      </c>
      <c r="E56" s="21" t="s">
        <v>54</v>
      </c>
      <c r="F56" s="21" t="s">
        <v>16</v>
      </c>
      <c r="G56" s="21" t="s">
        <v>17</v>
      </c>
      <c r="H56" s="14">
        <v>2000</v>
      </c>
      <c r="I56" s="14">
        <f t="shared" ca="1" si="1"/>
        <v>20</v>
      </c>
      <c r="J56" s="5">
        <v>4300</v>
      </c>
      <c r="K56" s="15" t="s">
        <v>32</v>
      </c>
      <c r="L56" s="7" t="s">
        <v>36</v>
      </c>
      <c r="M56" s="8" t="s">
        <v>50</v>
      </c>
      <c r="N56" s="16"/>
    </row>
    <row r="57" spans="1:14" x14ac:dyDescent="0.25">
      <c r="A57" s="20"/>
      <c r="B57" s="20" t="s">
        <v>69</v>
      </c>
      <c r="C57" s="20" t="s">
        <v>21</v>
      </c>
      <c r="D57" s="21" t="s">
        <v>72</v>
      </c>
      <c r="E57" s="21" t="s">
        <v>73</v>
      </c>
      <c r="F57" s="21" t="s">
        <v>16</v>
      </c>
      <c r="G57" s="21" t="s">
        <v>24</v>
      </c>
      <c r="H57" s="14">
        <v>2000</v>
      </c>
      <c r="I57" s="14">
        <f t="shared" ca="1" si="1"/>
        <v>20</v>
      </c>
      <c r="J57" s="5">
        <v>3200</v>
      </c>
      <c r="K57" s="15" t="s">
        <v>18</v>
      </c>
      <c r="L57" s="7" t="s">
        <v>26</v>
      </c>
      <c r="M57" s="8" t="s">
        <v>27</v>
      </c>
      <c r="N57" s="16"/>
    </row>
    <row r="58" spans="1:14" x14ac:dyDescent="0.25">
      <c r="A58" s="20"/>
      <c r="B58" s="20" t="s">
        <v>12</v>
      </c>
      <c r="C58" s="20" t="s">
        <v>21</v>
      </c>
      <c r="D58" s="21" t="s">
        <v>61</v>
      </c>
      <c r="E58" s="21" t="s">
        <v>62</v>
      </c>
      <c r="F58" s="21" t="s">
        <v>46</v>
      </c>
      <c r="G58" s="21" t="s">
        <v>24</v>
      </c>
      <c r="H58" s="14">
        <v>2001</v>
      </c>
      <c r="I58" s="14">
        <f t="shared" ca="1" si="1"/>
        <v>19</v>
      </c>
      <c r="J58" s="5">
        <v>5670</v>
      </c>
      <c r="K58" s="9" t="s">
        <v>43</v>
      </c>
      <c r="L58" s="7" t="s">
        <v>36</v>
      </c>
      <c r="M58" s="8" t="s">
        <v>50</v>
      </c>
      <c r="N58" s="16"/>
    </row>
    <row r="59" spans="1:14" x14ac:dyDescent="0.25">
      <c r="A59" s="20"/>
      <c r="B59" s="20" t="s">
        <v>84</v>
      </c>
      <c r="C59" s="20" t="s">
        <v>21</v>
      </c>
      <c r="D59" s="21" t="s">
        <v>61</v>
      </c>
      <c r="E59" s="21" t="s">
        <v>75</v>
      </c>
      <c r="F59" s="21" t="s">
        <v>16</v>
      </c>
      <c r="G59" s="21" t="s">
        <v>42</v>
      </c>
      <c r="H59" s="14">
        <v>2001</v>
      </c>
      <c r="I59" s="14">
        <f t="shared" ca="1" si="1"/>
        <v>19</v>
      </c>
      <c r="J59" s="5">
        <v>5600</v>
      </c>
      <c r="K59" s="15" t="s">
        <v>18</v>
      </c>
      <c r="L59" s="7" t="s">
        <v>40</v>
      </c>
      <c r="M59" s="8" t="s">
        <v>27</v>
      </c>
      <c r="N59" s="16"/>
    </row>
    <row r="60" spans="1:14" x14ac:dyDescent="0.25">
      <c r="A60" s="20"/>
      <c r="B60" s="20" t="s">
        <v>84</v>
      </c>
      <c r="C60" s="20" t="s">
        <v>21</v>
      </c>
      <c r="D60" s="21" t="s">
        <v>61</v>
      </c>
      <c r="E60" s="21" t="s">
        <v>75</v>
      </c>
      <c r="F60" s="21" t="s">
        <v>16</v>
      </c>
      <c r="G60" s="21" t="s">
        <v>39</v>
      </c>
      <c r="H60" s="14">
        <v>2005</v>
      </c>
      <c r="I60" s="14">
        <f t="shared" ca="1" si="1"/>
        <v>15</v>
      </c>
      <c r="J60" s="5">
        <v>7000</v>
      </c>
      <c r="K60" s="15" t="s">
        <v>49</v>
      </c>
      <c r="L60" s="7" t="s">
        <v>40</v>
      </c>
      <c r="M60" s="8" t="s">
        <v>27</v>
      </c>
      <c r="N60" s="16"/>
    </row>
    <row r="61" spans="1:14" x14ac:dyDescent="0.25">
      <c r="A61" s="20"/>
      <c r="B61" s="20" t="s">
        <v>69</v>
      </c>
      <c r="C61" s="20" t="s">
        <v>21</v>
      </c>
      <c r="D61" s="21" t="s">
        <v>14</v>
      </c>
      <c r="E61" s="21" t="s">
        <v>29</v>
      </c>
      <c r="F61" s="21" t="s">
        <v>30</v>
      </c>
      <c r="G61" s="21" t="s">
        <v>17</v>
      </c>
      <c r="H61" s="14">
        <v>2000</v>
      </c>
      <c r="I61" s="14">
        <f t="shared" ca="1" si="1"/>
        <v>20</v>
      </c>
      <c r="J61" s="5">
        <v>4200</v>
      </c>
      <c r="K61" s="15" t="s">
        <v>18</v>
      </c>
      <c r="L61" s="7" t="s">
        <v>26</v>
      </c>
      <c r="M61" s="8" t="s">
        <v>20</v>
      </c>
      <c r="N61" s="16"/>
    </row>
    <row r="62" spans="1:14" x14ac:dyDescent="0.25">
      <c r="A62" s="20"/>
      <c r="B62" s="20" t="s">
        <v>84</v>
      </c>
      <c r="C62" s="20" t="s">
        <v>21</v>
      </c>
      <c r="D62" s="21" t="s">
        <v>14</v>
      </c>
      <c r="E62" s="21" t="s">
        <v>45</v>
      </c>
      <c r="F62" s="21" t="s">
        <v>16</v>
      </c>
      <c r="G62" s="21" t="s">
        <v>17</v>
      </c>
      <c r="H62" s="14">
        <v>1999</v>
      </c>
      <c r="I62" s="14">
        <f t="shared" ca="1" si="1"/>
        <v>21</v>
      </c>
      <c r="J62" s="5">
        <v>2540</v>
      </c>
      <c r="K62" s="15" t="s">
        <v>32</v>
      </c>
      <c r="L62" s="7" t="s">
        <v>26</v>
      </c>
      <c r="M62" s="8" t="s">
        <v>50</v>
      </c>
      <c r="N62" s="16"/>
    </row>
    <row r="63" spans="1:14" x14ac:dyDescent="0.25">
      <c r="A63" s="20"/>
      <c r="B63" s="20" t="s">
        <v>84</v>
      </c>
      <c r="C63" s="20" t="s">
        <v>21</v>
      </c>
      <c r="D63" s="21" t="s">
        <v>14</v>
      </c>
      <c r="E63" s="21" t="s">
        <v>15</v>
      </c>
      <c r="F63" s="21" t="s">
        <v>16</v>
      </c>
      <c r="G63" s="21" t="s">
        <v>17</v>
      </c>
      <c r="H63" s="14">
        <v>2003</v>
      </c>
      <c r="I63" s="14">
        <f t="shared" ca="1" si="1"/>
        <v>17</v>
      </c>
      <c r="J63" s="5">
        <v>6750</v>
      </c>
      <c r="K63" s="15" t="s">
        <v>32</v>
      </c>
      <c r="L63" s="7" t="s">
        <v>26</v>
      </c>
      <c r="M63" s="8" t="s">
        <v>20</v>
      </c>
      <c r="N63" s="16"/>
    </row>
    <row r="64" spans="1:14" x14ac:dyDescent="0.25">
      <c r="A64" s="20"/>
      <c r="B64" s="20" t="s">
        <v>84</v>
      </c>
      <c r="C64" s="20" t="s">
        <v>21</v>
      </c>
      <c r="D64" s="21" t="s">
        <v>51</v>
      </c>
      <c r="E64" s="21" t="s">
        <v>76</v>
      </c>
      <c r="F64" s="21" t="s">
        <v>30</v>
      </c>
      <c r="G64" s="21" t="s">
        <v>17</v>
      </c>
      <c r="H64" s="14">
        <v>2003</v>
      </c>
      <c r="I64" s="14">
        <f t="shared" ca="1" si="1"/>
        <v>17</v>
      </c>
      <c r="J64" s="5">
        <v>3400</v>
      </c>
      <c r="K64" s="9" t="s">
        <v>43</v>
      </c>
      <c r="L64" s="7" t="s">
        <v>36</v>
      </c>
      <c r="M64" s="8" t="s">
        <v>20</v>
      </c>
      <c r="N64" s="16"/>
    </row>
    <row r="65" spans="1:14" x14ac:dyDescent="0.25">
      <c r="A65" s="20"/>
      <c r="B65" s="20" t="s">
        <v>84</v>
      </c>
      <c r="C65" s="20" t="s">
        <v>13</v>
      </c>
      <c r="D65" s="21" t="s">
        <v>22</v>
      </c>
      <c r="E65" s="21" t="s">
        <v>68</v>
      </c>
      <c r="F65" s="21" t="s">
        <v>16</v>
      </c>
      <c r="G65" s="21" t="s">
        <v>24</v>
      </c>
      <c r="H65" s="14">
        <v>2001</v>
      </c>
      <c r="I65" s="14">
        <f t="shared" ca="1" si="1"/>
        <v>19</v>
      </c>
      <c r="J65" s="5">
        <v>13400</v>
      </c>
      <c r="K65" s="15" t="s">
        <v>25</v>
      </c>
      <c r="L65" s="7" t="s">
        <v>40</v>
      </c>
      <c r="M65" s="8" t="s">
        <v>27</v>
      </c>
      <c r="N65" s="16"/>
    </row>
    <row r="66" spans="1:14" x14ac:dyDescent="0.25">
      <c r="A66" s="20"/>
      <c r="B66" s="20" t="s">
        <v>12</v>
      </c>
      <c r="C66" s="20" t="s">
        <v>13</v>
      </c>
      <c r="D66" s="21" t="s">
        <v>33</v>
      </c>
      <c r="E66" s="21" t="s">
        <v>34</v>
      </c>
      <c r="F66" s="21" t="s">
        <v>35</v>
      </c>
      <c r="G66" s="21" t="s">
        <v>24</v>
      </c>
      <c r="H66" s="14">
        <v>2002</v>
      </c>
      <c r="I66" s="14">
        <f t="shared" ref="I66:I97" ca="1" si="2">YEAR(NOW())-H66</f>
        <v>18</v>
      </c>
      <c r="J66" s="5">
        <v>43211</v>
      </c>
      <c r="K66" s="15" t="s">
        <v>25</v>
      </c>
      <c r="L66" s="7" t="s">
        <v>36</v>
      </c>
      <c r="M66" s="8" t="s">
        <v>20</v>
      </c>
      <c r="N66" s="16"/>
    </row>
    <row r="67" spans="1:14" x14ac:dyDescent="0.25">
      <c r="A67" s="20"/>
      <c r="B67" s="20" t="s">
        <v>12</v>
      </c>
      <c r="C67" s="20" t="s">
        <v>13</v>
      </c>
      <c r="D67" s="21" t="s">
        <v>33</v>
      </c>
      <c r="E67" s="21" t="s">
        <v>58</v>
      </c>
      <c r="F67" s="21" t="s">
        <v>30</v>
      </c>
      <c r="G67" s="21" t="s">
        <v>59</v>
      </c>
      <c r="H67" s="14">
        <v>1985</v>
      </c>
      <c r="I67" s="14">
        <f t="shared" ca="1" si="2"/>
        <v>35</v>
      </c>
      <c r="J67" s="5">
        <v>15000</v>
      </c>
      <c r="K67" s="15" t="s">
        <v>32</v>
      </c>
      <c r="L67" s="7" t="s">
        <v>26</v>
      </c>
      <c r="M67" s="8" t="s">
        <v>50</v>
      </c>
      <c r="N67" s="16"/>
    </row>
    <row r="68" spans="1:14" x14ac:dyDescent="0.25">
      <c r="A68" s="20"/>
      <c r="B68" s="20" t="s">
        <v>69</v>
      </c>
      <c r="C68" s="20" t="s">
        <v>13</v>
      </c>
      <c r="D68" s="21" t="s">
        <v>33</v>
      </c>
      <c r="E68" s="21" t="s">
        <v>70</v>
      </c>
      <c r="F68" s="21" t="s">
        <v>46</v>
      </c>
      <c r="G68" s="21" t="s">
        <v>24</v>
      </c>
      <c r="H68" s="14">
        <v>2003</v>
      </c>
      <c r="I68" s="14">
        <f t="shared" ca="1" si="2"/>
        <v>17</v>
      </c>
      <c r="J68" s="5">
        <v>4200</v>
      </c>
      <c r="K68" s="15" t="s">
        <v>49</v>
      </c>
      <c r="L68" s="7" t="s">
        <v>36</v>
      </c>
      <c r="M68" s="8" t="s">
        <v>50</v>
      </c>
      <c r="N68" s="16"/>
    </row>
    <row r="69" spans="1:14" x14ac:dyDescent="0.25">
      <c r="A69" s="20"/>
      <c r="B69" s="20" t="s">
        <v>69</v>
      </c>
      <c r="C69" s="20" t="s">
        <v>13</v>
      </c>
      <c r="D69" s="21" t="s">
        <v>33</v>
      </c>
      <c r="E69" s="21" t="s">
        <v>41</v>
      </c>
      <c r="F69" s="21" t="s">
        <v>16</v>
      </c>
      <c r="G69" s="21" t="s">
        <v>17</v>
      </c>
      <c r="H69" s="14">
        <v>2001</v>
      </c>
      <c r="I69" s="14">
        <f t="shared" ca="1" si="2"/>
        <v>19</v>
      </c>
      <c r="J69" s="5">
        <v>2540</v>
      </c>
      <c r="K69" s="9" t="s">
        <v>43</v>
      </c>
      <c r="L69" s="7" t="s">
        <v>19</v>
      </c>
      <c r="M69" s="8" t="s">
        <v>20</v>
      </c>
      <c r="N69" s="16"/>
    </row>
    <row r="70" spans="1:14" x14ac:dyDescent="0.25">
      <c r="A70" s="20"/>
      <c r="B70" s="20" t="s">
        <v>69</v>
      </c>
      <c r="C70" s="20" t="s">
        <v>13</v>
      </c>
      <c r="D70" s="21" t="s">
        <v>33</v>
      </c>
      <c r="E70" s="21" t="s">
        <v>41</v>
      </c>
      <c r="F70" s="21" t="s">
        <v>16</v>
      </c>
      <c r="G70" s="21" t="s">
        <v>17</v>
      </c>
      <c r="H70" s="14">
        <v>1999</v>
      </c>
      <c r="I70" s="14">
        <f t="shared" ca="1" si="2"/>
        <v>21</v>
      </c>
      <c r="J70" s="5">
        <v>3400</v>
      </c>
      <c r="K70" s="9" t="s">
        <v>43</v>
      </c>
      <c r="L70" s="7" t="s">
        <v>26</v>
      </c>
      <c r="M70" s="8" t="s">
        <v>27</v>
      </c>
      <c r="N70" s="16"/>
    </row>
    <row r="71" spans="1:14" x14ac:dyDescent="0.25">
      <c r="A71" s="20"/>
      <c r="B71" s="20" t="s">
        <v>84</v>
      </c>
      <c r="C71" s="20" t="s">
        <v>13</v>
      </c>
      <c r="D71" s="21" t="s">
        <v>33</v>
      </c>
      <c r="E71" s="21" t="s">
        <v>34</v>
      </c>
      <c r="F71" s="21" t="s">
        <v>35</v>
      </c>
      <c r="G71" s="21" t="s">
        <v>31</v>
      </c>
      <c r="H71" s="14">
        <v>2001</v>
      </c>
      <c r="I71" s="14">
        <f t="shared" ca="1" si="2"/>
        <v>19</v>
      </c>
      <c r="J71" s="5">
        <v>3200</v>
      </c>
      <c r="K71" s="15" t="s">
        <v>32</v>
      </c>
      <c r="L71" s="7" t="s">
        <v>26</v>
      </c>
      <c r="M71" s="8" t="s">
        <v>50</v>
      </c>
      <c r="N71" s="16"/>
    </row>
    <row r="72" spans="1:14" x14ac:dyDescent="0.25">
      <c r="A72" s="20"/>
      <c r="B72" s="20" t="s">
        <v>84</v>
      </c>
      <c r="C72" s="20" t="s">
        <v>13</v>
      </c>
      <c r="D72" s="21" t="s">
        <v>33</v>
      </c>
      <c r="E72" s="21" t="s">
        <v>58</v>
      </c>
      <c r="F72" s="21" t="s">
        <v>30</v>
      </c>
      <c r="G72" s="21" t="s">
        <v>59</v>
      </c>
      <c r="H72" s="14">
        <v>2006</v>
      </c>
      <c r="I72" s="14">
        <f t="shared" ca="1" si="2"/>
        <v>14</v>
      </c>
      <c r="J72" s="5">
        <v>4300</v>
      </c>
      <c r="K72" s="9" t="s">
        <v>43</v>
      </c>
      <c r="L72" s="7" t="s">
        <v>36</v>
      </c>
      <c r="M72" s="8" t="s">
        <v>20</v>
      </c>
      <c r="N72" s="16"/>
    </row>
    <row r="73" spans="1:14" x14ac:dyDescent="0.25">
      <c r="A73" s="20"/>
      <c r="B73" s="20" t="s">
        <v>84</v>
      </c>
      <c r="C73" s="20" t="s">
        <v>13</v>
      </c>
      <c r="D73" s="21" t="s">
        <v>33</v>
      </c>
      <c r="E73" s="21" t="s">
        <v>41</v>
      </c>
      <c r="F73" s="21" t="s">
        <v>16</v>
      </c>
      <c r="G73" s="21" t="s">
        <v>42</v>
      </c>
      <c r="H73" s="14">
        <v>2000</v>
      </c>
      <c r="I73" s="14">
        <f t="shared" ca="1" si="2"/>
        <v>20</v>
      </c>
      <c r="J73" s="5">
        <v>4500</v>
      </c>
      <c r="K73" s="15" t="s">
        <v>32</v>
      </c>
      <c r="L73" s="7" t="s">
        <v>40</v>
      </c>
      <c r="M73" s="8" t="s">
        <v>50</v>
      </c>
      <c r="N73" s="16"/>
    </row>
    <row r="74" spans="1:14" x14ac:dyDescent="0.25">
      <c r="A74" s="20"/>
      <c r="B74" s="20" t="s">
        <v>69</v>
      </c>
      <c r="C74" s="20" t="s">
        <v>13</v>
      </c>
      <c r="D74" s="21" t="s">
        <v>55</v>
      </c>
      <c r="E74" s="21" t="s">
        <v>83</v>
      </c>
      <c r="F74" s="21" t="s">
        <v>46</v>
      </c>
      <c r="G74" s="21" t="s">
        <v>17</v>
      </c>
      <c r="H74" s="14">
        <v>2006</v>
      </c>
      <c r="I74" s="14">
        <f t="shared" ca="1" si="2"/>
        <v>14</v>
      </c>
      <c r="J74" s="5">
        <v>18900</v>
      </c>
      <c r="K74" s="15" t="s">
        <v>25</v>
      </c>
      <c r="L74" s="7" t="s">
        <v>26</v>
      </c>
      <c r="M74" s="8" t="s">
        <v>27</v>
      </c>
      <c r="N74" s="16"/>
    </row>
    <row r="75" spans="1:14" x14ac:dyDescent="0.25">
      <c r="A75" s="20"/>
      <c r="B75" s="20" t="s">
        <v>12</v>
      </c>
      <c r="C75" s="20" t="s">
        <v>13</v>
      </c>
      <c r="D75" s="21" t="s">
        <v>37</v>
      </c>
      <c r="E75" s="21" t="s">
        <v>38</v>
      </c>
      <c r="F75" s="21" t="s">
        <v>16</v>
      </c>
      <c r="G75" s="21" t="s">
        <v>39</v>
      </c>
      <c r="H75" s="14">
        <v>2001</v>
      </c>
      <c r="I75" s="14">
        <f t="shared" ca="1" si="2"/>
        <v>19</v>
      </c>
      <c r="J75" s="5">
        <v>15600</v>
      </c>
      <c r="K75" s="15" t="s">
        <v>18</v>
      </c>
      <c r="L75" s="7" t="s">
        <v>40</v>
      </c>
      <c r="M75" s="8" t="s">
        <v>27</v>
      </c>
      <c r="N75" s="16"/>
    </row>
    <row r="76" spans="1:14" x14ac:dyDescent="0.25">
      <c r="A76" s="20"/>
      <c r="B76" s="20" t="s">
        <v>12</v>
      </c>
      <c r="C76" s="20" t="s">
        <v>13</v>
      </c>
      <c r="D76" s="21" t="s">
        <v>47</v>
      </c>
      <c r="E76" s="21" t="s">
        <v>48</v>
      </c>
      <c r="F76" s="21" t="s">
        <v>16</v>
      </c>
      <c r="G76" s="21" t="s">
        <v>17</v>
      </c>
      <c r="H76" s="14">
        <v>2005</v>
      </c>
      <c r="I76" s="14">
        <f t="shared" ca="1" si="2"/>
        <v>15</v>
      </c>
      <c r="J76" s="5">
        <v>12300</v>
      </c>
      <c r="K76" s="15" t="s">
        <v>49</v>
      </c>
      <c r="L76" s="7" t="s">
        <v>36</v>
      </c>
      <c r="M76" s="8" t="s">
        <v>50</v>
      </c>
      <c r="N76" s="16"/>
    </row>
    <row r="77" spans="1:14" x14ac:dyDescent="0.25">
      <c r="A77" s="20"/>
      <c r="B77" s="20" t="s">
        <v>69</v>
      </c>
      <c r="C77" s="20" t="s">
        <v>13</v>
      </c>
      <c r="D77" s="21" t="s">
        <v>47</v>
      </c>
      <c r="E77" s="21" t="s">
        <v>80</v>
      </c>
      <c r="F77" s="21" t="s">
        <v>35</v>
      </c>
      <c r="G77" s="21" t="s">
        <v>24</v>
      </c>
      <c r="H77" s="14">
        <v>2001</v>
      </c>
      <c r="I77" s="14">
        <f t="shared" ca="1" si="2"/>
        <v>19</v>
      </c>
      <c r="J77" s="5">
        <v>4200</v>
      </c>
      <c r="K77" s="15" t="s">
        <v>49</v>
      </c>
      <c r="L77" s="7" t="s">
        <v>36</v>
      </c>
      <c r="M77" s="8" t="s">
        <v>27</v>
      </c>
      <c r="N77" s="16"/>
    </row>
    <row r="78" spans="1:14" x14ac:dyDescent="0.25">
      <c r="A78" s="20"/>
      <c r="B78" s="20" t="s">
        <v>84</v>
      </c>
      <c r="C78" s="20" t="s">
        <v>13</v>
      </c>
      <c r="D78" s="21" t="s">
        <v>53</v>
      </c>
      <c r="E78" s="21" t="s">
        <v>54</v>
      </c>
      <c r="F78" s="21" t="s">
        <v>16</v>
      </c>
      <c r="G78" s="21" t="s">
        <v>24</v>
      </c>
      <c r="H78" s="14">
        <v>2001</v>
      </c>
      <c r="I78" s="14">
        <f t="shared" ca="1" si="2"/>
        <v>19</v>
      </c>
      <c r="J78" s="5">
        <v>3800</v>
      </c>
      <c r="K78" s="15" t="s">
        <v>49</v>
      </c>
      <c r="L78" s="7" t="s">
        <v>36</v>
      </c>
      <c r="M78" s="8" t="s">
        <v>50</v>
      </c>
      <c r="N78" s="16"/>
    </row>
    <row r="79" spans="1:14" x14ac:dyDescent="0.25">
      <c r="A79" s="20"/>
      <c r="B79" s="20" t="s">
        <v>84</v>
      </c>
      <c r="C79" s="20" t="s">
        <v>13</v>
      </c>
      <c r="D79" s="21" t="s">
        <v>53</v>
      </c>
      <c r="E79" s="21" t="s">
        <v>86</v>
      </c>
      <c r="F79" s="21" t="s">
        <v>35</v>
      </c>
      <c r="G79" s="21" t="s">
        <v>17</v>
      </c>
      <c r="H79" s="14">
        <v>2003</v>
      </c>
      <c r="I79" s="14">
        <f t="shared" ca="1" si="2"/>
        <v>17</v>
      </c>
      <c r="J79" s="5">
        <v>18900</v>
      </c>
      <c r="K79" s="15" t="s">
        <v>25</v>
      </c>
      <c r="L79" s="7" t="s">
        <v>26</v>
      </c>
      <c r="M79" s="8" t="s">
        <v>20</v>
      </c>
      <c r="N79" s="16"/>
    </row>
    <row r="80" spans="1:14" x14ac:dyDescent="0.25">
      <c r="A80" s="20"/>
      <c r="B80" s="20" t="s">
        <v>84</v>
      </c>
      <c r="C80" s="20" t="s">
        <v>13</v>
      </c>
      <c r="D80" s="21" t="s">
        <v>53</v>
      </c>
      <c r="E80" s="21" t="s">
        <v>82</v>
      </c>
      <c r="F80" s="21" t="s">
        <v>16</v>
      </c>
      <c r="G80" s="21" t="s">
        <v>24</v>
      </c>
      <c r="H80" s="14">
        <v>1999</v>
      </c>
      <c r="I80" s="14">
        <f t="shared" ca="1" si="2"/>
        <v>21</v>
      </c>
      <c r="J80" s="5">
        <v>2300</v>
      </c>
      <c r="K80" s="15" t="s">
        <v>49</v>
      </c>
      <c r="L80" s="7" t="s">
        <v>19</v>
      </c>
      <c r="M80" s="8" t="s">
        <v>50</v>
      </c>
      <c r="N80" s="16"/>
    </row>
    <row r="81" spans="1:14" x14ac:dyDescent="0.25">
      <c r="A81" s="20"/>
      <c r="B81" s="20" t="s">
        <v>69</v>
      </c>
      <c r="C81" s="20" t="s">
        <v>13</v>
      </c>
      <c r="D81" s="21" t="s">
        <v>72</v>
      </c>
      <c r="E81" s="21" t="s">
        <v>73</v>
      </c>
      <c r="F81" s="21" t="s">
        <v>16</v>
      </c>
      <c r="G81" s="21" t="s">
        <v>24</v>
      </c>
      <c r="H81" s="14">
        <v>2001</v>
      </c>
      <c r="I81" s="14">
        <f t="shared" ca="1" si="2"/>
        <v>19</v>
      </c>
      <c r="J81" s="5">
        <v>14500</v>
      </c>
      <c r="K81" s="15" t="s">
        <v>25</v>
      </c>
      <c r="L81" s="7" t="s">
        <v>36</v>
      </c>
      <c r="M81" s="8" t="s">
        <v>27</v>
      </c>
      <c r="N81" s="16"/>
    </row>
    <row r="82" spans="1:14" x14ac:dyDescent="0.25">
      <c r="A82" s="20"/>
      <c r="B82" s="20" t="s">
        <v>84</v>
      </c>
      <c r="C82" s="20" t="s">
        <v>13</v>
      </c>
      <c r="D82" s="21" t="s">
        <v>72</v>
      </c>
      <c r="E82" s="21" t="s">
        <v>85</v>
      </c>
      <c r="F82" s="21" t="s">
        <v>30</v>
      </c>
      <c r="G82" s="21" t="s">
        <v>42</v>
      </c>
      <c r="H82" s="14">
        <v>2000</v>
      </c>
      <c r="I82" s="14">
        <f t="shared" ca="1" si="2"/>
        <v>20</v>
      </c>
      <c r="J82" s="5">
        <v>3420</v>
      </c>
      <c r="K82" s="9" t="s">
        <v>43</v>
      </c>
      <c r="L82" s="7" t="s">
        <v>36</v>
      </c>
      <c r="M82" s="8" t="s">
        <v>27</v>
      </c>
      <c r="N82" s="16"/>
    </row>
    <row r="83" spans="1:14" x14ac:dyDescent="0.25">
      <c r="A83" s="20"/>
      <c r="B83" s="20" t="s">
        <v>84</v>
      </c>
      <c r="C83" s="20" t="s">
        <v>13</v>
      </c>
      <c r="D83" s="21" t="s">
        <v>72</v>
      </c>
      <c r="E83" s="21" t="s">
        <v>87</v>
      </c>
      <c r="F83" s="21" t="s">
        <v>46</v>
      </c>
      <c r="G83" s="21" t="s">
        <v>17</v>
      </c>
      <c r="H83" s="14">
        <v>2000</v>
      </c>
      <c r="I83" s="14">
        <f t="shared" ca="1" si="2"/>
        <v>20</v>
      </c>
      <c r="J83" s="5">
        <v>2000</v>
      </c>
      <c r="K83" s="9" t="s">
        <v>43</v>
      </c>
      <c r="L83" s="7" t="s">
        <v>26</v>
      </c>
      <c r="M83" s="8" t="s">
        <v>20</v>
      </c>
      <c r="N83" s="16"/>
    </row>
    <row r="84" spans="1:14" x14ac:dyDescent="0.25">
      <c r="A84" s="20"/>
      <c r="B84" s="20" t="s">
        <v>84</v>
      </c>
      <c r="C84" s="20" t="s">
        <v>13</v>
      </c>
      <c r="D84" s="21" t="s">
        <v>72</v>
      </c>
      <c r="E84" s="21" t="s">
        <v>73</v>
      </c>
      <c r="F84" s="21" t="s">
        <v>16</v>
      </c>
      <c r="G84" s="21" t="s">
        <v>24</v>
      </c>
      <c r="H84" s="14">
        <v>2007</v>
      </c>
      <c r="I84" s="14">
        <f t="shared" ca="1" si="2"/>
        <v>13</v>
      </c>
      <c r="J84" s="5">
        <v>15600</v>
      </c>
      <c r="K84" s="15" t="s">
        <v>32</v>
      </c>
      <c r="L84" s="7" t="s">
        <v>26</v>
      </c>
      <c r="M84" s="8" t="s">
        <v>20</v>
      </c>
      <c r="N84" s="16"/>
    </row>
    <row r="85" spans="1:14" x14ac:dyDescent="0.25">
      <c r="A85" s="20"/>
      <c r="B85" s="20" t="s">
        <v>84</v>
      </c>
      <c r="C85" s="20" t="s">
        <v>13</v>
      </c>
      <c r="D85" s="21" t="s">
        <v>72</v>
      </c>
      <c r="E85" s="21" t="s">
        <v>85</v>
      </c>
      <c r="F85" s="21" t="s">
        <v>30</v>
      </c>
      <c r="G85" s="21" t="s">
        <v>24</v>
      </c>
      <c r="H85" s="14">
        <v>2005</v>
      </c>
      <c r="I85" s="14">
        <f t="shared" ca="1" si="2"/>
        <v>15</v>
      </c>
      <c r="J85" s="5">
        <v>29500</v>
      </c>
      <c r="K85" s="15" t="s">
        <v>25</v>
      </c>
      <c r="L85" s="7" t="s">
        <v>26</v>
      </c>
      <c r="M85" s="8" t="s">
        <v>50</v>
      </c>
      <c r="N85" s="16"/>
    </row>
    <row r="86" spans="1:14" x14ac:dyDescent="0.25">
      <c r="A86" s="20"/>
      <c r="B86" s="20" t="s">
        <v>84</v>
      </c>
      <c r="C86" s="20" t="s">
        <v>13</v>
      </c>
      <c r="D86" s="21" t="s">
        <v>72</v>
      </c>
      <c r="E86" s="21" t="s">
        <v>87</v>
      </c>
      <c r="F86" s="21" t="s">
        <v>46</v>
      </c>
      <c r="G86" s="21" t="s">
        <v>42</v>
      </c>
      <c r="H86" s="14">
        <v>2007</v>
      </c>
      <c r="I86" s="14">
        <f t="shared" ca="1" si="2"/>
        <v>13</v>
      </c>
      <c r="J86" s="5">
        <v>19200</v>
      </c>
      <c r="K86" s="15" t="s">
        <v>25</v>
      </c>
      <c r="L86" s="7" t="s">
        <v>36</v>
      </c>
      <c r="M86" s="8" t="s">
        <v>20</v>
      </c>
      <c r="N86" s="16"/>
    </row>
    <row r="87" spans="1:14" x14ac:dyDescent="0.25">
      <c r="A87" s="20"/>
      <c r="B87" s="20" t="s">
        <v>12</v>
      </c>
      <c r="C87" s="20" t="s">
        <v>13</v>
      </c>
      <c r="D87" s="21" t="s">
        <v>63</v>
      </c>
      <c r="E87" s="21" t="s">
        <v>64</v>
      </c>
      <c r="F87" s="21" t="s">
        <v>16</v>
      </c>
      <c r="G87" s="21" t="s">
        <v>39</v>
      </c>
      <c r="H87" s="14">
        <v>2003</v>
      </c>
      <c r="I87" s="14">
        <f t="shared" ca="1" si="2"/>
        <v>17</v>
      </c>
      <c r="J87" s="5">
        <v>12400</v>
      </c>
      <c r="K87" s="9" t="s">
        <v>43</v>
      </c>
      <c r="L87" s="7" t="s">
        <v>36</v>
      </c>
      <c r="M87" s="8" t="s">
        <v>20</v>
      </c>
      <c r="N87" s="16"/>
    </row>
    <row r="88" spans="1:14" x14ac:dyDescent="0.25">
      <c r="A88" s="20"/>
      <c r="B88" s="20" t="s">
        <v>69</v>
      </c>
      <c r="C88" s="20" t="s">
        <v>13</v>
      </c>
      <c r="D88" s="21" t="s">
        <v>63</v>
      </c>
      <c r="E88" s="21" t="s">
        <v>64</v>
      </c>
      <c r="F88" s="21" t="s">
        <v>16</v>
      </c>
      <c r="G88" s="21" t="s">
        <v>24</v>
      </c>
      <c r="H88" s="14">
        <v>2006</v>
      </c>
      <c r="I88" s="14">
        <f t="shared" ca="1" si="2"/>
        <v>14</v>
      </c>
      <c r="J88" s="5">
        <v>19900</v>
      </c>
      <c r="K88" s="15" t="s">
        <v>25</v>
      </c>
      <c r="L88" s="7" t="s">
        <v>36</v>
      </c>
      <c r="M88" s="8" t="s">
        <v>50</v>
      </c>
      <c r="N88" s="16"/>
    </row>
    <row r="89" spans="1:14" x14ac:dyDescent="0.25">
      <c r="A89" s="20"/>
      <c r="B89" s="20" t="s">
        <v>84</v>
      </c>
      <c r="C89" s="20" t="s">
        <v>13</v>
      </c>
      <c r="D89" s="21" t="s">
        <v>63</v>
      </c>
      <c r="E89" s="21" t="s">
        <v>64</v>
      </c>
      <c r="F89" s="21" t="s">
        <v>16</v>
      </c>
      <c r="G89" s="21" t="s">
        <v>59</v>
      </c>
      <c r="H89" s="14">
        <v>2000</v>
      </c>
      <c r="I89" s="14">
        <f t="shared" ca="1" si="2"/>
        <v>20</v>
      </c>
      <c r="J89" s="5">
        <v>4533</v>
      </c>
      <c r="K89" s="15" t="s">
        <v>18</v>
      </c>
      <c r="L89" s="7" t="s">
        <v>36</v>
      </c>
      <c r="M89" s="8" t="s">
        <v>27</v>
      </c>
      <c r="N89" s="16"/>
    </row>
    <row r="90" spans="1:14" x14ac:dyDescent="0.25">
      <c r="A90" s="20"/>
      <c r="B90" s="20" t="s">
        <v>12</v>
      </c>
      <c r="C90" s="20" t="s">
        <v>13</v>
      </c>
      <c r="D90" s="21" t="s">
        <v>61</v>
      </c>
      <c r="E90" s="21" t="s">
        <v>65</v>
      </c>
      <c r="F90" s="21" t="s">
        <v>35</v>
      </c>
      <c r="G90" s="21" t="s">
        <v>31</v>
      </c>
      <c r="H90" s="14">
        <v>2000</v>
      </c>
      <c r="I90" s="14">
        <f t="shared" ca="1" si="2"/>
        <v>20</v>
      </c>
      <c r="J90" s="5">
        <v>15420</v>
      </c>
      <c r="K90" s="15" t="s">
        <v>32</v>
      </c>
      <c r="L90" s="7" t="s">
        <v>36</v>
      </c>
      <c r="M90" s="8" t="s">
        <v>20</v>
      </c>
      <c r="N90" s="16"/>
    </row>
    <row r="91" spans="1:14" x14ac:dyDescent="0.25">
      <c r="A91" s="20"/>
      <c r="B91" s="20" t="s">
        <v>69</v>
      </c>
      <c r="C91" s="20" t="s">
        <v>13</v>
      </c>
      <c r="D91" s="21" t="s">
        <v>61</v>
      </c>
      <c r="E91" s="21" t="s">
        <v>71</v>
      </c>
      <c r="F91" s="21" t="s">
        <v>30</v>
      </c>
      <c r="G91" s="21" t="s">
        <v>59</v>
      </c>
      <c r="H91" s="14">
        <v>2000</v>
      </c>
      <c r="I91" s="14">
        <f t="shared" ca="1" si="2"/>
        <v>20</v>
      </c>
      <c r="J91" s="5">
        <v>14500</v>
      </c>
      <c r="K91" s="15" t="s">
        <v>25</v>
      </c>
      <c r="L91" s="7" t="s">
        <v>26</v>
      </c>
      <c r="M91" s="8" t="s">
        <v>20</v>
      </c>
      <c r="N91" s="16"/>
    </row>
    <row r="92" spans="1:14" x14ac:dyDescent="0.25">
      <c r="A92" s="20"/>
      <c r="B92" s="20" t="s">
        <v>69</v>
      </c>
      <c r="C92" s="20" t="s">
        <v>13</v>
      </c>
      <c r="D92" s="21" t="s">
        <v>61</v>
      </c>
      <c r="E92" s="21" t="s">
        <v>75</v>
      </c>
      <c r="F92" s="21" t="s">
        <v>16</v>
      </c>
      <c r="G92" s="21" t="s">
        <v>42</v>
      </c>
      <c r="H92" s="14">
        <v>2001</v>
      </c>
      <c r="I92" s="14">
        <f t="shared" ca="1" si="2"/>
        <v>19</v>
      </c>
      <c r="J92" s="5">
        <v>3400</v>
      </c>
      <c r="K92" s="9" t="s">
        <v>43</v>
      </c>
      <c r="L92" s="7" t="s">
        <v>26</v>
      </c>
      <c r="M92" s="8" t="s">
        <v>20</v>
      </c>
      <c r="N92" s="16"/>
    </row>
    <row r="93" spans="1:14" x14ac:dyDescent="0.25">
      <c r="A93" s="20"/>
      <c r="B93" s="20" t="s">
        <v>69</v>
      </c>
      <c r="C93" s="20" t="s">
        <v>13</v>
      </c>
      <c r="D93" s="21" t="s">
        <v>61</v>
      </c>
      <c r="E93" s="21" t="s">
        <v>77</v>
      </c>
      <c r="F93" s="21" t="s">
        <v>16</v>
      </c>
      <c r="G93" s="21" t="s">
        <v>42</v>
      </c>
      <c r="H93" s="14">
        <v>2000</v>
      </c>
      <c r="I93" s="14">
        <f t="shared" ca="1" si="2"/>
        <v>20</v>
      </c>
      <c r="J93" s="5">
        <v>2000</v>
      </c>
      <c r="K93" s="15" t="s">
        <v>18</v>
      </c>
      <c r="L93" s="7" t="s">
        <v>19</v>
      </c>
      <c r="M93" s="8" t="s">
        <v>50</v>
      </c>
      <c r="N93" s="16"/>
    </row>
    <row r="94" spans="1:14" x14ac:dyDescent="0.25">
      <c r="A94" s="20"/>
      <c r="B94" s="20" t="s">
        <v>84</v>
      </c>
      <c r="C94" s="20" t="s">
        <v>13</v>
      </c>
      <c r="D94" s="21" t="s">
        <v>61</v>
      </c>
      <c r="E94" s="21" t="s">
        <v>77</v>
      </c>
      <c r="F94" s="21" t="s">
        <v>16</v>
      </c>
      <c r="G94" s="21" t="s">
        <v>39</v>
      </c>
      <c r="H94" s="14">
        <v>2004</v>
      </c>
      <c r="I94" s="14">
        <f t="shared" ca="1" si="2"/>
        <v>16</v>
      </c>
      <c r="J94" s="5">
        <v>6500</v>
      </c>
      <c r="K94" s="15" t="s">
        <v>49</v>
      </c>
      <c r="L94" s="7" t="s">
        <v>40</v>
      </c>
      <c r="M94" s="8" t="s">
        <v>50</v>
      </c>
      <c r="N94" s="16"/>
    </row>
    <row r="95" spans="1:14" x14ac:dyDescent="0.25">
      <c r="A95" s="20"/>
      <c r="B95" s="20" t="s">
        <v>12</v>
      </c>
      <c r="C95" s="20" t="s">
        <v>13</v>
      </c>
      <c r="D95" s="21" t="s">
        <v>14</v>
      </c>
      <c r="E95" s="21" t="s">
        <v>15</v>
      </c>
      <c r="F95" s="21" t="s">
        <v>16</v>
      </c>
      <c r="G95" s="21" t="s">
        <v>17</v>
      </c>
      <c r="H95" s="14">
        <v>1988</v>
      </c>
      <c r="I95" s="14">
        <f t="shared" ca="1" si="2"/>
        <v>32</v>
      </c>
      <c r="J95" s="5">
        <v>3500</v>
      </c>
      <c r="K95" s="15" t="s">
        <v>18</v>
      </c>
      <c r="L95" s="7" t="s">
        <v>19</v>
      </c>
      <c r="M95" s="8" t="s">
        <v>20</v>
      </c>
      <c r="N95" s="16"/>
    </row>
    <row r="96" spans="1:14" x14ac:dyDescent="0.25">
      <c r="A96" s="20"/>
      <c r="B96" s="20" t="s">
        <v>12</v>
      </c>
      <c r="C96" s="20" t="s">
        <v>13</v>
      </c>
      <c r="D96" s="21" t="s">
        <v>14</v>
      </c>
      <c r="E96" s="21" t="s">
        <v>45</v>
      </c>
      <c r="F96" s="21" t="s">
        <v>46</v>
      </c>
      <c r="G96" s="21" t="s">
        <v>31</v>
      </c>
      <c r="H96" s="14">
        <v>2001</v>
      </c>
      <c r="I96" s="14">
        <f t="shared" ca="1" si="2"/>
        <v>19</v>
      </c>
      <c r="J96" s="5">
        <v>3900</v>
      </c>
      <c r="K96" s="15" t="s">
        <v>18</v>
      </c>
      <c r="L96" s="7" t="s">
        <v>19</v>
      </c>
      <c r="M96" s="8" t="s">
        <v>20</v>
      </c>
      <c r="N96" s="16"/>
    </row>
    <row r="97" spans="1:14" x14ac:dyDescent="0.25">
      <c r="A97" s="20"/>
      <c r="B97" s="20" t="s">
        <v>69</v>
      </c>
      <c r="C97" s="20" t="s">
        <v>13</v>
      </c>
      <c r="D97" s="21" t="s">
        <v>14</v>
      </c>
      <c r="E97" s="21" t="s">
        <v>29</v>
      </c>
      <c r="F97" s="21" t="s">
        <v>30</v>
      </c>
      <c r="G97" s="21" t="s">
        <v>17</v>
      </c>
      <c r="H97" s="14">
        <v>2003</v>
      </c>
      <c r="I97" s="14">
        <f t="shared" ca="1" si="2"/>
        <v>17</v>
      </c>
      <c r="J97" s="5">
        <v>15400</v>
      </c>
      <c r="K97" s="15" t="s">
        <v>25</v>
      </c>
      <c r="L97" s="7" t="s">
        <v>26</v>
      </c>
      <c r="M97" s="8" t="s">
        <v>20</v>
      </c>
      <c r="N97" s="16"/>
    </row>
    <row r="98" spans="1:14" x14ac:dyDescent="0.25">
      <c r="A98" s="20"/>
      <c r="B98" s="20" t="s">
        <v>84</v>
      </c>
      <c r="C98" s="20" t="s">
        <v>13</v>
      </c>
      <c r="D98" s="21" t="s">
        <v>14</v>
      </c>
      <c r="E98" s="21" t="s">
        <v>15</v>
      </c>
      <c r="F98" s="21" t="s">
        <v>46</v>
      </c>
      <c r="G98" s="21" t="s">
        <v>24</v>
      </c>
      <c r="H98" s="14">
        <v>2007</v>
      </c>
      <c r="I98" s="14">
        <f t="shared" ref="I98:I105" ca="1" si="3">YEAR(NOW())-H98</f>
        <v>13</v>
      </c>
      <c r="J98" s="5">
        <v>24500</v>
      </c>
      <c r="K98" s="15" t="s">
        <v>49</v>
      </c>
      <c r="L98" s="7" t="s">
        <v>40</v>
      </c>
      <c r="M98" s="8" t="s">
        <v>20</v>
      </c>
      <c r="N98" s="16"/>
    </row>
    <row r="99" spans="1:14" x14ac:dyDescent="0.25">
      <c r="A99" s="20"/>
      <c r="B99" s="20" t="s">
        <v>84</v>
      </c>
      <c r="C99" s="20" t="s">
        <v>13</v>
      </c>
      <c r="D99" s="21" t="s">
        <v>14</v>
      </c>
      <c r="E99" s="21" t="s">
        <v>45</v>
      </c>
      <c r="F99" s="21" t="s">
        <v>16</v>
      </c>
      <c r="G99" s="21" t="s">
        <v>24</v>
      </c>
      <c r="H99" s="14">
        <v>2001</v>
      </c>
      <c r="I99" s="14">
        <f t="shared" ca="1" si="3"/>
        <v>19</v>
      </c>
      <c r="J99" s="5">
        <v>3500</v>
      </c>
      <c r="K99" s="9" t="s">
        <v>43</v>
      </c>
      <c r="L99" s="7" t="s">
        <v>36</v>
      </c>
      <c r="M99" s="8" t="s">
        <v>20</v>
      </c>
      <c r="N99" s="16"/>
    </row>
    <row r="100" spans="1:14" x14ac:dyDescent="0.25">
      <c r="A100" s="20"/>
      <c r="B100" s="20" t="s">
        <v>12</v>
      </c>
      <c r="C100" s="20" t="s">
        <v>13</v>
      </c>
      <c r="D100" s="21" t="s">
        <v>51</v>
      </c>
      <c r="E100" s="21" t="s">
        <v>52</v>
      </c>
      <c r="F100" s="21" t="s">
        <v>35</v>
      </c>
      <c r="G100" s="21" t="s">
        <v>24</v>
      </c>
      <c r="H100" s="14">
        <v>2008</v>
      </c>
      <c r="I100" s="14">
        <f t="shared" ca="1" si="3"/>
        <v>12</v>
      </c>
      <c r="J100" s="5">
        <v>43200</v>
      </c>
      <c r="K100" s="15" t="s">
        <v>25</v>
      </c>
      <c r="L100" s="7" t="s">
        <v>26</v>
      </c>
      <c r="M100" s="8" t="s">
        <v>50</v>
      </c>
      <c r="N100" s="16"/>
    </row>
    <row r="101" spans="1:14" x14ac:dyDescent="0.25">
      <c r="A101" s="20"/>
      <c r="B101" s="20" t="s">
        <v>12</v>
      </c>
      <c r="C101" s="20" t="s">
        <v>13</v>
      </c>
      <c r="D101" s="21" t="s">
        <v>51</v>
      </c>
      <c r="E101" s="21" t="s">
        <v>67</v>
      </c>
      <c r="F101" s="21" t="s">
        <v>16</v>
      </c>
      <c r="G101" s="21" t="s">
        <v>17</v>
      </c>
      <c r="H101" s="14">
        <v>2001</v>
      </c>
      <c r="I101" s="14">
        <f t="shared" ca="1" si="3"/>
        <v>19</v>
      </c>
      <c r="J101" s="5">
        <v>2500</v>
      </c>
      <c r="K101" s="9" t="s">
        <v>43</v>
      </c>
      <c r="L101" s="7" t="s">
        <v>36</v>
      </c>
      <c r="M101" s="8" t="s">
        <v>50</v>
      </c>
      <c r="N101" s="16"/>
    </row>
    <row r="102" spans="1:14" x14ac:dyDescent="0.25">
      <c r="A102" s="20"/>
      <c r="B102" s="20" t="s">
        <v>69</v>
      </c>
      <c r="C102" s="20" t="s">
        <v>13</v>
      </c>
      <c r="D102" s="21" t="s">
        <v>51</v>
      </c>
      <c r="E102" s="21" t="s">
        <v>67</v>
      </c>
      <c r="F102" s="21" t="s">
        <v>16</v>
      </c>
      <c r="G102" s="21" t="s">
        <v>17</v>
      </c>
      <c r="H102" s="14">
        <v>2000</v>
      </c>
      <c r="I102" s="14">
        <f t="shared" ca="1" si="3"/>
        <v>20</v>
      </c>
      <c r="J102" s="5">
        <v>3400</v>
      </c>
      <c r="K102" s="9" t="s">
        <v>43</v>
      </c>
      <c r="L102" s="7" t="s">
        <v>40</v>
      </c>
      <c r="M102" s="8" t="s">
        <v>27</v>
      </c>
      <c r="N102" s="16"/>
    </row>
    <row r="103" spans="1:14" x14ac:dyDescent="0.25">
      <c r="A103" s="20"/>
      <c r="B103" s="20" t="s">
        <v>69</v>
      </c>
      <c r="C103" s="20" t="s">
        <v>13</v>
      </c>
      <c r="D103" s="21" t="s">
        <v>51</v>
      </c>
      <c r="E103" s="21" t="s">
        <v>76</v>
      </c>
      <c r="F103" s="21" t="s">
        <v>30</v>
      </c>
      <c r="G103" s="21" t="s">
        <v>42</v>
      </c>
      <c r="H103" s="14">
        <v>2003</v>
      </c>
      <c r="I103" s="14">
        <f t="shared" ca="1" si="3"/>
        <v>17</v>
      </c>
      <c r="J103" s="5">
        <v>14500</v>
      </c>
      <c r="K103" s="15" t="s">
        <v>25</v>
      </c>
      <c r="L103" s="7" t="s">
        <v>36</v>
      </c>
      <c r="M103" s="8" t="s">
        <v>27</v>
      </c>
      <c r="N103" s="16"/>
    </row>
    <row r="104" spans="1:14" x14ac:dyDescent="0.25">
      <c r="A104" s="20"/>
      <c r="B104" s="20" t="s">
        <v>84</v>
      </c>
      <c r="C104" s="20" t="s">
        <v>13</v>
      </c>
      <c r="D104" s="21" t="s">
        <v>51</v>
      </c>
      <c r="E104" s="21" t="s">
        <v>76</v>
      </c>
      <c r="F104" s="21" t="s">
        <v>30</v>
      </c>
      <c r="G104" s="21" t="s">
        <v>39</v>
      </c>
      <c r="H104" s="14">
        <v>1999</v>
      </c>
      <c r="I104" s="14">
        <f t="shared" ca="1" si="3"/>
        <v>21</v>
      </c>
      <c r="J104" s="5">
        <v>6700</v>
      </c>
      <c r="K104" s="15" t="s">
        <v>25</v>
      </c>
      <c r="L104" s="7" t="s">
        <v>36</v>
      </c>
      <c r="M104" s="8" t="s">
        <v>20</v>
      </c>
    </row>
    <row r="105" spans="1:14" x14ac:dyDescent="0.25">
      <c r="A105" s="20"/>
      <c r="B105" s="20" t="s">
        <v>84</v>
      </c>
      <c r="C105" s="20" t="s">
        <v>13</v>
      </c>
      <c r="D105" s="21" t="s">
        <v>51</v>
      </c>
      <c r="E105" s="21" t="s">
        <v>89</v>
      </c>
      <c r="F105" s="21" t="s">
        <v>46</v>
      </c>
      <c r="G105" s="21" t="s">
        <v>42</v>
      </c>
      <c r="H105" s="14">
        <v>2003</v>
      </c>
      <c r="I105" s="14">
        <f t="shared" ca="1" si="3"/>
        <v>17</v>
      </c>
      <c r="J105" s="5">
        <v>23400</v>
      </c>
      <c r="K105" s="15" t="s">
        <v>49</v>
      </c>
      <c r="L105" s="7" t="s">
        <v>36</v>
      </c>
      <c r="M105" s="8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BD72-8638-46FF-BF0C-4ABB3F1084C9}">
  <sheetPr>
    <pageSetUpPr autoPageBreaks="0"/>
  </sheetPr>
  <dimension ref="A1:R133"/>
  <sheetViews>
    <sheetView showGridLines="0" tabSelected="1" zoomScaleNormal="100" workbookViewId="0">
      <selection activeCell="E5" sqref="E5"/>
    </sheetView>
  </sheetViews>
  <sheetFormatPr defaultRowHeight="12.75" outlineLevelCol="1" x14ac:dyDescent="0.2"/>
  <cols>
    <col min="1" max="1" width="13.140625" style="22" customWidth="1"/>
    <col min="2" max="4" width="12" style="22" hidden="1" customWidth="1" outlineLevel="1"/>
    <col min="5" max="5" width="12" style="22" customWidth="1" collapsed="1"/>
    <col min="6" max="8" width="12" style="22" hidden="1" customWidth="1" outlineLevel="1"/>
    <col min="9" max="9" width="12.7109375" style="22" bestFit="1" customWidth="1" collapsed="1"/>
    <col min="10" max="12" width="12" style="22" hidden="1" customWidth="1" outlineLevel="1"/>
    <col min="13" max="13" width="12.7109375" style="22" bestFit="1" customWidth="1" collapsed="1"/>
    <col min="14" max="16" width="12" style="22" hidden="1" customWidth="1" outlineLevel="1"/>
    <col min="17" max="17" width="12.7109375" style="22" bestFit="1" customWidth="1" collapsed="1"/>
    <col min="18" max="18" width="16" style="22" bestFit="1" customWidth="1"/>
    <col min="19" max="16384" width="9.140625" style="22"/>
  </cols>
  <sheetData>
    <row r="1" spans="1:18" ht="44.25" x14ac:dyDescent="0.55000000000000004">
      <c r="A1" s="24" t="s">
        <v>98</v>
      </c>
    </row>
    <row r="2" spans="1:18" ht="18.75" x14ac:dyDescent="0.3">
      <c r="A2" s="25" t="s">
        <v>99</v>
      </c>
    </row>
    <row r="4" spans="1:18" ht="17.25" customHeight="1" x14ac:dyDescent="0.25">
      <c r="B4" s="23" t="s">
        <v>100</v>
      </c>
      <c r="C4" s="23" t="s">
        <v>101</v>
      </c>
      <c r="D4" s="23" t="s">
        <v>102</v>
      </c>
      <c r="E4" s="23" t="s">
        <v>103</v>
      </c>
      <c r="F4" s="23" t="s">
        <v>104</v>
      </c>
      <c r="G4" s="23" t="s">
        <v>105</v>
      </c>
      <c r="H4" s="23" t="s">
        <v>106</v>
      </c>
      <c r="I4" s="23" t="s">
        <v>107</v>
      </c>
      <c r="J4" s="23" t="s">
        <v>108</v>
      </c>
      <c r="K4" s="23" t="s">
        <v>109</v>
      </c>
      <c r="L4" s="23" t="s">
        <v>110</v>
      </c>
      <c r="M4" s="23" t="s">
        <v>111</v>
      </c>
      <c r="N4" s="23" t="s">
        <v>112</v>
      </c>
      <c r="O4" s="23" t="s">
        <v>113</v>
      </c>
      <c r="P4" s="23" t="s">
        <v>114</v>
      </c>
      <c r="Q4" s="23" t="s">
        <v>115</v>
      </c>
      <c r="R4" s="23" t="s">
        <v>116</v>
      </c>
    </row>
    <row r="5" spans="1:18" s="26" customFormat="1" ht="18.75" x14ac:dyDescent="0.3">
      <c r="A5" s="27" t="s">
        <v>117</v>
      </c>
      <c r="B5" s="28"/>
      <c r="C5" s="28"/>
      <c r="D5" s="2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s="26" customFormat="1" x14ac:dyDescent="0.2">
      <c r="A6" s="30" t="s">
        <v>76</v>
      </c>
      <c r="B6" s="31">
        <v>5525</v>
      </c>
      <c r="C6" s="31">
        <v>6140</v>
      </c>
      <c r="D6" s="31">
        <v>6559</v>
      </c>
      <c r="E6" s="31">
        <f>SUM(B6:D6)</f>
        <v>18224</v>
      </c>
      <c r="F6" s="31">
        <v>7243</v>
      </c>
      <c r="G6" s="31">
        <v>7600</v>
      </c>
      <c r="H6" s="31">
        <v>8100</v>
      </c>
      <c r="I6" s="31">
        <f>SUM(F6:H6)</f>
        <v>22943</v>
      </c>
      <c r="J6" s="31">
        <f>1.1*F6</f>
        <v>7967.3000000000011</v>
      </c>
      <c r="K6" s="31">
        <f>1.1*G6</f>
        <v>8360</v>
      </c>
      <c r="L6" s="31">
        <f>1.1*H6</f>
        <v>8910</v>
      </c>
      <c r="M6" s="31">
        <f>SUM(J6:L6)</f>
        <v>25237.300000000003</v>
      </c>
      <c r="N6" s="31">
        <f>1.2*J6</f>
        <v>9560.76</v>
      </c>
      <c r="O6" s="31">
        <f>1.2*K6</f>
        <v>10032</v>
      </c>
      <c r="P6" s="31">
        <f>1.2*L6</f>
        <v>10692</v>
      </c>
      <c r="Q6" s="31">
        <f>SUM(N6:P6)</f>
        <v>30284.760000000002</v>
      </c>
      <c r="R6" s="31">
        <f>Q6+M6+I6+E6</f>
        <v>96689.06</v>
      </c>
    </row>
    <row r="7" spans="1:18" s="26" customFormat="1" x14ac:dyDescent="0.2">
      <c r="A7" s="30" t="s">
        <v>118</v>
      </c>
      <c r="B7" s="31">
        <v>3245</v>
      </c>
      <c r="C7" s="31">
        <v>3687</v>
      </c>
      <c r="D7" s="31">
        <v>4200</v>
      </c>
      <c r="E7" s="31">
        <f t="shared" ref="E7:E69" si="0">SUM(B7:D7)</f>
        <v>11132</v>
      </c>
      <c r="F7" s="31">
        <v>4401</v>
      </c>
      <c r="G7" s="31">
        <v>5301</v>
      </c>
      <c r="H7" s="31">
        <v>5664</v>
      </c>
      <c r="I7" s="31">
        <f t="shared" ref="I7:I69" si="1">SUM(F7:H7)</f>
        <v>15366</v>
      </c>
      <c r="J7" s="31">
        <f t="shared" ref="J7:L69" si="2">1.1*F7</f>
        <v>4841.1000000000004</v>
      </c>
      <c r="K7" s="31">
        <f t="shared" si="2"/>
        <v>5831.1</v>
      </c>
      <c r="L7" s="31">
        <f t="shared" si="2"/>
        <v>6230.4000000000005</v>
      </c>
      <c r="M7" s="31">
        <f t="shared" ref="M7:M69" si="3">SUM(J7:L7)</f>
        <v>16902.600000000002</v>
      </c>
      <c r="N7" s="31">
        <f t="shared" ref="N7:P69" si="4">1.2*J7</f>
        <v>5809.3200000000006</v>
      </c>
      <c r="O7" s="31">
        <f t="shared" si="4"/>
        <v>6997.3200000000006</v>
      </c>
      <c r="P7" s="31">
        <f t="shared" si="4"/>
        <v>7476.4800000000005</v>
      </c>
      <c r="Q7" s="31">
        <f t="shared" ref="Q7:Q69" si="5">SUM(N7:P7)</f>
        <v>20283.120000000003</v>
      </c>
      <c r="R7" s="31">
        <f>Q7+M7+I7+E7</f>
        <v>63683.72</v>
      </c>
    </row>
    <row r="8" spans="1:18" s="26" customFormat="1" x14ac:dyDescent="0.2">
      <c r="A8" s="30" t="s">
        <v>119</v>
      </c>
      <c r="B8" s="31">
        <v>8976</v>
      </c>
      <c r="C8" s="31">
        <v>9234</v>
      </c>
      <c r="D8" s="31">
        <v>7568</v>
      </c>
      <c r="E8" s="31">
        <f t="shared" si="0"/>
        <v>25778</v>
      </c>
      <c r="F8" s="31">
        <v>6504</v>
      </c>
      <c r="G8" s="31">
        <v>5345</v>
      </c>
      <c r="H8" s="31">
        <v>3546</v>
      </c>
      <c r="I8" s="31">
        <f t="shared" si="1"/>
        <v>15395</v>
      </c>
      <c r="J8" s="31">
        <f t="shared" si="2"/>
        <v>7154.4000000000005</v>
      </c>
      <c r="K8" s="31">
        <f t="shared" si="2"/>
        <v>5879.5000000000009</v>
      </c>
      <c r="L8" s="31">
        <f t="shared" si="2"/>
        <v>3900.6000000000004</v>
      </c>
      <c r="M8" s="31">
        <f t="shared" si="3"/>
        <v>16934.5</v>
      </c>
      <c r="N8" s="31">
        <f t="shared" si="4"/>
        <v>8585.2800000000007</v>
      </c>
      <c r="O8" s="31">
        <f t="shared" si="4"/>
        <v>7055.4000000000005</v>
      </c>
      <c r="P8" s="31">
        <f t="shared" si="4"/>
        <v>4680.72</v>
      </c>
      <c r="Q8" s="31">
        <f t="shared" si="5"/>
        <v>20321.400000000001</v>
      </c>
      <c r="R8" s="31">
        <f>Q8+M8+I8+E8</f>
        <v>78428.899999999994</v>
      </c>
    </row>
    <row r="9" spans="1:18" s="26" customFormat="1" x14ac:dyDescent="0.2">
      <c r="A9" s="30" t="s">
        <v>120</v>
      </c>
      <c r="B9" s="31">
        <v>3762</v>
      </c>
      <c r="C9" s="31">
        <v>4571</v>
      </c>
      <c r="D9" s="31">
        <v>6823</v>
      </c>
      <c r="E9" s="31">
        <f t="shared" si="0"/>
        <v>15156</v>
      </c>
      <c r="F9" s="31">
        <v>8354</v>
      </c>
      <c r="G9" s="31">
        <v>9856</v>
      </c>
      <c r="H9" s="31">
        <v>8650</v>
      </c>
      <c r="I9" s="31">
        <f t="shared" si="1"/>
        <v>26860</v>
      </c>
      <c r="J9" s="31">
        <f t="shared" si="2"/>
        <v>9189.4000000000015</v>
      </c>
      <c r="K9" s="31">
        <f t="shared" si="2"/>
        <v>10841.6</v>
      </c>
      <c r="L9" s="31">
        <f t="shared" si="2"/>
        <v>9515</v>
      </c>
      <c r="M9" s="31">
        <f t="shared" si="3"/>
        <v>29546</v>
      </c>
      <c r="N9" s="31">
        <f t="shared" si="4"/>
        <v>11027.28</v>
      </c>
      <c r="O9" s="31">
        <f t="shared" si="4"/>
        <v>13009.92</v>
      </c>
      <c r="P9" s="31">
        <f t="shared" si="4"/>
        <v>11418</v>
      </c>
      <c r="Q9" s="31">
        <f t="shared" si="5"/>
        <v>35455.199999999997</v>
      </c>
      <c r="R9" s="31">
        <f>Q9+M9+I9+E9</f>
        <v>107017.2</v>
      </c>
    </row>
    <row r="10" spans="1:18" s="26" customFormat="1" ht="1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s="26" customFormat="1" ht="18.75" x14ac:dyDescent="0.3">
      <c r="A11" s="27" t="s">
        <v>121</v>
      </c>
      <c r="B11" s="28"/>
      <c r="C11" s="28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s="26" customFormat="1" x14ac:dyDescent="0.2">
      <c r="A12" s="30" t="s">
        <v>76</v>
      </c>
      <c r="B12" s="31">
        <v>7182.5</v>
      </c>
      <c r="C12" s="31">
        <v>7982</v>
      </c>
      <c r="D12" s="31">
        <v>8526.7000000000007</v>
      </c>
      <c r="E12" s="31">
        <f t="shared" si="0"/>
        <v>23691.200000000001</v>
      </c>
      <c r="F12" s="31">
        <v>9415.9</v>
      </c>
      <c r="G12" s="31">
        <v>9880</v>
      </c>
      <c r="H12" s="31">
        <v>10530</v>
      </c>
      <c r="I12" s="31">
        <f t="shared" si="1"/>
        <v>29825.9</v>
      </c>
      <c r="J12" s="31">
        <f t="shared" si="2"/>
        <v>10357.49</v>
      </c>
      <c r="K12" s="31">
        <f t="shared" si="2"/>
        <v>10868</v>
      </c>
      <c r="L12" s="31">
        <f t="shared" si="2"/>
        <v>11583.000000000002</v>
      </c>
      <c r="M12" s="31">
        <f t="shared" si="3"/>
        <v>32808.49</v>
      </c>
      <c r="N12" s="31">
        <f t="shared" si="4"/>
        <v>12428.987999999999</v>
      </c>
      <c r="O12" s="31">
        <f t="shared" si="4"/>
        <v>13041.6</v>
      </c>
      <c r="P12" s="31">
        <f t="shared" si="4"/>
        <v>13899.600000000002</v>
      </c>
      <c r="Q12" s="31">
        <f t="shared" si="5"/>
        <v>39370.188000000002</v>
      </c>
      <c r="R12" s="31">
        <f>Q12+M12+I12+E12</f>
        <v>125695.77800000001</v>
      </c>
    </row>
    <row r="13" spans="1:18" s="26" customFormat="1" x14ac:dyDescent="0.2">
      <c r="A13" s="30" t="s">
        <v>118</v>
      </c>
      <c r="B13" s="31">
        <v>4218.5</v>
      </c>
      <c r="C13" s="31">
        <v>4793.1000000000004</v>
      </c>
      <c r="D13" s="31">
        <v>5460</v>
      </c>
      <c r="E13" s="31">
        <f t="shared" si="0"/>
        <v>14471.6</v>
      </c>
      <c r="F13" s="31">
        <v>5721.3</v>
      </c>
      <c r="G13" s="31">
        <v>6891.3</v>
      </c>
      <c r="H13" s="31">
        <v>7363.2</v>
      </c>
      <c r="I13" s="31">
        <f t="shared" si="1"/>
        <v>19975.8</v>
      </c>
      <c r="J13" s="31">
        <f t="shared" si="2"/>
        <v>6293.43</v>
      </c>
      <c r="K13" s="31">
        <f t="shared" si="2"/>
        <v>7580.4300000000012</v>
      </c>
      <c r="L13" s="31">
        <f t="shared" si="2"/>
        <v>8099.52</v>
      </c>
      <c r="M13" s="31">
        <f t="shared" si="3"/>
        <v>21973.38</v>
      </c>
      <c r="N13" s="31">
        <f t="shared" si="4"/>
        <v>7552.116</v>
      </c>
      <c r="O13" s="31">
        <f t="shared" si="4"/>
        <v>9096.5160000000014</v>
      </c>
      <c r="P13" s="31">
        <f t="shared" si="4"/>
        <v>9719.4240000000009</v>
      </c>
      <c r="Q13" s="31">
        <f t="shared" si="5"/>
        <v>26368.056000000004</v>
      </c>
      <c r="R13" s="31">
        <f>Q13+M13+I13+E13</f>
        <v>82788.83600000001</v>
      </c>
    </row>
    <row r="14" spans="1:18" s="26" customFormat="1" x14ac:dyDescent="0.2">
      <c r="A14" s="30" t="s">
        <v>119</v>
      </c>
      <c r="B14" s="31">
        <v>11668.8</v>
      </c>
      <c r="C14" s="31">
        <v>12004.2</v>
      </c>
      <c r="D14" s="31">
        <v>9838.4</v>
      </c>
      <c r="E14" s="31">
        <f t="shared" si="0"/>
        <v>33511.4</v>
      </c>
      <c r="F14" s="31">
        <v>8455.2000000000007</v>
      </c>
      <c r="G14" s="31">
        <v>6948.5</v>
      </c>
      <c r="H14" s="31">
        <v>4609.8</v>
      </c>
      <c r="I14" s="31">
        <f t="shared" si="1"/>
        <v>20013.5</v>
      </c>
      <c r="J14" s="31">
        <f t="shared" si="2"/>
        <v>9300.7200000000012</v>
      </c>
      <c r="K14" s="31">
        <f t="shared" si="2"/>
        <v>7643.35</v>
      </c>
      <c r="L14" s="31">
        <f t="shared" si="2"/>
        <v>5070.7800000000007</v>
      </c>
      <c r="M14" s="31">
        <f t="shared" si="3"/>
        <v>22014.85</v>
      </c>
      <c r="N14" s="31">
        <f t="shared" si="4"/>
        <v>11160.864000000001</v>
      </c>
      <c r="O14" s="31">
        <f t="shared" si="4"/>
        <v>9172.02</v>
      </c>
      <c r="P14" s="31">
        <f t="shared" si="4"/>
        <v>6084.9360000000006</v>
      </c>
      <c r="Q14" s="31">
        <f t="shared" si="5"/>
        <v>26417.820000000003</v>
      </c>
      <c r="R14" s="31">
        <f>Q14+M14+I14+E14</f>
        <v>101957.57</v>
      </c>
    </row>
    <row r="15" spans="1:18" s="26" customFormat="1" x14ac:dyDescent="0.2">
      <c r="A15" s="30" t="s">
        <v>120</v>
      </c>
      <c r="B15" s="31">
        <v>4890.6000000000004</v>
      </c>
      <c r="C15" s="31">
        <v>5942.3</v>
      </c>
      <c r="D15" s="31">
        <v>8869.9</v>
      </c>
      <c r="E15" s="31">
        <f t="shared" si="0"/>
        <v>19702.800000000003</v>
      </c>
      <c r="F15" s="31">
        <v>10860.2</v>
      </c>
      <c r="G15" s="31">
        <v>12812.8</v>
      </c>
      <c r="H15" s="31">
        <v>11245</v>
      </c>
      <c r="I15" s="31">
        <f t="shared" si="1"/>
        <v>34918</v>
      </c>
      <c r="J15" s="31">
        <f t="shared" si="2"/>
        <v>11946.220000000001</v>
      </c>
      <c r="K15" s="31">
        <f t="shared" si="2"/>
        <v>14094.08</v>
      </c>
      <c r="L15" s="31">
        <f t="shared" si="2"/>
        <v>12369.500000000002</v>
      </c>
      <c r="M15" s="31">
        <f t="shared" si="3"/>
        <v>38409.800000000003</v>
      </c>
      <c r="N15" s="31">
        <f t="shared" si="4"/>
        <v>14335.464000000002</v>
      </c>
      <c r="O15" s="31">
        <f t="shared" si="4"/>
        <v>16912.896000000001</v>
      </c>
      <c r="P15" s="31">
        <f t="shared" si="4"/>
        <v>14843.400000000001</v>
      </c>
      <c r="Q15" s="31">
        <f t="shared" si="5"/>
        <v>46091.76</v>
      </c>
      <c r="R15" s="31">
        <f>Q15+M15+I15+E15</f>
        <v>139122.35999999999</v>
      </c>
    </row>
    <row r="16" spans="1:18" s="26" customFormat="1" ht="1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s="26" customFormat="1" ht="18.75" x14ac:dyDescent="0.3">
      <c r="A17" s="27" t="s">
        <v>122</v>
      </c>
      <c r="B17" s="28"/>
      <c r="C17" s="28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 s="26" customFormat="1" x14ac:dyDescent="0.2">
      <c r="A18" s="30" t="s">
        <v>76</v>
      </c>
      <c r="B18" s="31">
        <v>5386.875</v>
      </c>
      <c r="C18" s="31">
        <v>5986.5</v>
      </c>
      <c r="D18" s="31">
        <v>6395.0250000000005</v>
      </c>
      <c r="E18" s="31">
        <f t="shared" si="0"/>
        <v>17768.400000000001</v>
      </c>
      <c r="F18" s="31">
        <v>7061.9249999999993</v>
      </c>
      <c r="G18" s="31">
        <v>7410</v>
      </c>
      <c r="H18" s="31">
        <v>7897.5</v>
      </c>
      <c r="I18" s="31">
        <f t="shared" si="1"/>
        <v>22369.424999999999</v>
      </c>
      <c r="J18" s="31">
        <f t="shared" si="2"/>
        <v>7768.1174999999994</v>
      </c>
      <c r="K18" s="31">
        <f t="shared" si="2"/>
        <v>8151.0000000000009</v>
      </c>
      <c r="L18" s="31">
        <f t="shared" si="2"/>
        <v>8687.25</v>
      </c>
      <c r="M18" s="31">
        <f t="shared" si="3"/>
        <v>24606.3675</v>
      </c>
      <c r="N18" s="31">
        <f t="shared" si="4"/>
        <v>9321.7409999999982</v>
      </c>
      <c r="O18" s="31">
        <f t="shared" si="4"/>
        <v>9781.2000000000007</v>
      </c>
      <c r="P18" s="31">
        <f t="shared" si="4"/>
        <v>10424.699999999999</v>
      </c>
      <c r="Q18" s="31">
        <f t="shared" si="5"/>
        <v>29527.640999999996</v>
      </c>
      <c r="R18" s="31">
        <f>Q18+M18+I18+E18</f>
        <v>94271.833500000008</v>
      </c>
    </row>
    <row r="19" spans="1:18" s="26" customFormat="1" x14ac:dyDescent="0.2">
      <c r="A19" s="30" t="s">
        <v>118</v>
      </c>
      <c r="B19" s="31">
        <v>3163.875</v>
      </c>
      <c r="C19" s="31">
        <v>3594.8250000000003</v>
      </c>
      <c r="D19" s="31">
        <v>4095</v>
      </c>
      <c r="E19" s="31">
        <f t="shared" si="0"/>
        <v>10853.7</v>
      </c>
      <c r="F19" s="31">
        <v>4290.9750000000004</v>
      </c>
      <c r="G19" s="31">
        <v>5168.4750000000004</v>
      </c>
      <c r="H19" s="31">
        <v>5522.4</v>
      </c>
      <c r="I19" s="31">
        <f t="shared" si="1"/>
        <v>14981.85</v>
      </c>
      <c r="J19" s="31">
        <f t="shared" si="2"/>
        <v>4720.0725000000011</v>
      </c>
      <c r="K19" s="31">
        <f t="shared" si="2"/>
        <v>5685.3225000000011</v>
      </c>
      <c r="L19" s="31">
        <f t="shared" si="2"/>
        <v>6074.64</v>
      </c>
      <c r="M19" s="31">
        <f t="shared" si="3"/>
        <v>16480.035000000003</v>
      </c>
      <c r="N19" s="31">
        <f t="shared" si="4"/>
        <v>5664.0870000000014</v>
      </c>
      <c r="O19" s="31">
        <f t="shared" si="4"/>
        <v>6822.3870000000015</v>
      </c>
      <c r="P19" s="31">
        <f t="shared" si="4"/>
        <v>7289.5680000000002</v>
      </c>
      <c r="Q19" s="31">
        <f t="shared" si="5"/>
        <v>19776.042000000001</v>
      </c>
      <c r="R19" s="31">
        <f>Q19+M19+I19+E19</f>
        <v>62091.627000000008</v>
      </c>
    </row>
    <row r="20" spans="1:18" s="26" customFormat="1" x14ac:dyDescent="0.2">
      <c r="A20" s="30" t="s">
        <v>119</v>
      </c>
      <c r="B20" s="31">
        <v>8751.6</v>
      </c>
      <c r="C20" s="31">
        <v>9003.15</v>
      </c>
      <c r="D20" s="31">
        <v>7378.8</v>
      </c>
      <c r="E20" s="31">
        <f t="shared" si="0"/>
        <v>25133.55</v>
      </c>
      <c r="F20" s="31">
        <v>6341.4</v>
      </c>
      <c r="G20" s="31">
        <v>5211.375</v>
      </c>
      <c r="H20" s="31">
        <v>3457.35</v>
      </c>
      <c r="I20" s="31">
        <f t="shared" si="1"/>
        <v>15010.125</v>
      </c>
      <c r="J20" s="31">
        <f t="shared" si="2"/>
        <v>6975.54</v>
      </c>
      <c r="K20" s="31">
        <f t="shared" si="2"/>
        <v>5732.5125000000007</v>
      </c>
      <c r="L20" s="31">
        <f t="shared" si="2"/>
        <v>3803.085</v>
      </c>
      <c r="M20" s="31">
        <f t="shared" si="3"/>
        <v>16511.137500000001</v>
      </c>
      <c r="N20" s="31">
        <f t="shared" si="4"/>
        <v>8370.6479999999992</v>
      </c>
      <c r="O20" s="31">
        <f t="shared" si="4"/>
        <v>6879.0150000000003</v>
      </c>
      <c r="P20" s="31">
        <f t="shared" si="4"/>
        <v>4563.7020000000002</v>
      </c>
      <c r="Q20" s="31">
        <f t="shared" si="5"/>
        <v>19813.365000000002</v>
      </c>
      <c r="R20" s="31">
        <f>Q20+M20+I20+E20</f>
        <v>76468.177500000005</v>
      </c>
    </row>
    <row r="21" spans="1:18" s="26" customFormat="1" x14ac:dyDescent="0.2">
      <c r="A21" s="30" t="s">
        <v>120</v>
      </c>
      <c r="B21" s="31">
        <v>3667.95</v>
      </c>
      <c r="C21" s="31">
        <v>4456.7250000000004</v>
      </c>
      <c r="D21" s="31">
        <v>6652.4249999999993</v>
      </c>
      <c r="E21" s="31">
        <f t="shared" si="0"/>
        <v>14777.099999999999</v>
      </c>
      <c r="F21" s="31">
        <v>8145.15</v>
      </c>
      <c r="G21" s="31">
        <v>9609.6</v>
      </c>
      <c r="H21" s="31">
        <v>8433.75</v>
      </c>
      <c r="I21" s="31">
        <f t="shared" si="1"/>
        <v>26188.5</v>
      </c>
      <c r="J21" s="31">
        <f t="shared" si="2"/>
        <v>8959.6650000000009</v>
      </c>
      <c r="K21" s="31">
        <f t="shared" si="2"/>
        <v>10570.560000000001</v>
      </c>
      <c r="L21" s="31">
        <f t="shared" si="2"/>
        <v>9277.125</v>
      </c>
      <c r="M21" s="31">
        <f t="shared" si="3"/>
        <v>28807.350000000002</v>
      </c>
      <c r="N21" s="31">
        <f t="shared" si="4"/>
        <v>10751.598</v>
      </c>
      <c r="O21" s="31">
        <f t="shared" si="4"/>
        <v>12684.672</v>
      </c>
      <c r="P21" s="31">
        <f t="shared" si="4"/>
        <v>11132.55</v>
      </c>
      <c r="Q21" s="31">
        <f t="shared" si="5"/>
        <v>34568.82</v>
      </c>
      <c r="R21" s="31">
        <f>Q21+M21+I21+E21</f>
        <v>104341.76999999999</v>
      </c>
    </row>
    <row r="22" spans="1:18" s="26" customFormat="1" ht="15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s="26" customFormat="1" ht="18.75" x14ac:dyDescent="0.3">
      <c r="A23" s="27" t="s">
        <v>123</v>
      </c>
      <c r="B23" s="28"/>
      <c r="C23" s="28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s="26" customFormat="1" x14ac:dyDescent="0.2">
      <c r="A24" s="30" t="s">
        <v>76</v>
      </c>
      <c r="B24" s="31">
        <v>6194.9062499999991</v>
      </c>
      <c r="C24" s="31">
        <v>6884.4749999999995</v>
      </c>
      <c r="D24" s="31">
        <v>7354.2787500000004</v>
      </c>
      <c r="E24" s="31">
        <f t="shared" si="0"/>
        <v>20433.66</v>
      </c>
      <c r="F24" s="31">
        <v>8121.213749999999</v>
      </c>
      <c r="G24" s="31">
        <v>8521.5</v>
      </c>
      <c r="H24" s="31">
        <v>9082.125</v>
      </c>
      <c r="I24" s="31">
        <f t="shared" si="1"/>
        <v>25724.838749999999</v>
      </c>
      <c r="J24" s="31">
        <f t="shared" si="2"/>
        <v>8933.3351249999996</v>
      </c>
      <c r="K24" s="31">
        <f t="shared" si="2"/>
        <v>9373.6500000000015</v>
      </c>
      <c r="L24" s="31">
        <f t="shared" si="2"/>
        <v>9990.3375000000015</v>
      </c>
      <c r="M24" s="31">
        <f t="shared" si="3"/>
        <v>28297.322625000001</v>
      </c>
      <c r="N24" s="31">
        <f t="shared" si="4"/>
        <v>10720.002149999998</v>
      </c>
      <c r="O24" s="31">
        <f t="shared" si="4"/>
        <v>11248.380000000001</v>
      </c>
      <c r="P24" s="31">
        <f t="shared" si="4"/>
        <v>11988.405000000001</v>
      </c>
      <c r="Q24" s="31">
        <f t="shared" si="5"/>
        <v>33956.787149999996</v>
      </c>
      <c r="R24" s="31">
        <f>Q24+M24+I24+E24</f>
        <v>108412.608525</v>
      </c>
    </row>
    <row r="25" spans="1:18" s="26" customFormat="1" x14ac:dyDescent="0.2">
      <c r="A25" s="30" t="s">
        <v>118</v>
      </c>
      <c r="B25" s="31">
        <v>3638.4562499999997</v>
      </c>
      <c r="C25" s="31">
        <v>4134.0487499999999</v>
      </c>
      <c r="D25" s="31">
        <v>4709.25</v>
      </c>
      <c r="E25" s="31">
        <f t="shared" si="0"/>
        <v>12481.754999999999</v>
      </c>
      <c r="F25" s="31">
        <v>4934.6212500000001</v>
      </c>
      <c r="G25" s="31">
        <v>5943.7462500000001</v>
      </c>
      <c r="H25" s="31">
        <v>6350.76</v>
      </c>
      <c r="I25" s="31">
        <f t="shared" si="1"/>
        <v>17229.127500000002</v>
      </c>
      <c r="J25" s="31">
        <f t="shared" si="2"/>
        <v>5428.0833750000002</v>
      </c>
      <c r="K25" s="31">
        <f t="shared" si="2"/>
        <v>6538.1208750000005</v>
      </c>
      <c r="L25" s="31">
        <f t="shared" si="2"/>
        <v>6985.8360000000011</v>
      </c>
      <c r="M25" s="31">
        <f t="shared" si="3"/>
        <v>18952.040250000002</v>
      </c>
      <c r="N25" s="31">
        <f t="shared" si="4"/>
        <v>6513.7000500000004</v>
      </c>
      <c r="O25" s="31">
        <f t="shared" si="4"/>
        <v>7845.7450500000004</v>
      </c>
      <c r="P25" s="31">
        <f t="shared" si="4"/>
        <v>8383.003200000001</v>
      </c>
      <c r="Q25" s="31">
        <f t="shared" si="5"/>
        <v>22742.448300000004</v>
      </c>
      <c r="R25" s="31">
        <f>Q25+M25+I25+E25</f>
        <v>71405.371050000016</v>
      </c>
    </row>
    <row r="26" spans="1:18" s="26" customFormat="1" x14ac:dyDescent="0.2">
      <c r="A26" s="30" t="s">
        <v>119</v>
      </c>
      <c r="B26" s="31">
        <v>10064.34</v>
      </c>
      <c r="C26" s="31">
        <v>10353.622500000001</v>
      </c>
      <c r="D26" s="31">
        <v>8485.6200000000008</v>
      </c>
      <c r="E26" s="31">
        <f t="shared" si="0"/>
        <v>28903.582500000004</v>
      </c>
      <c r="F26" s="31">
        <v>7292.61</v>
      </c>
      <c r="G26" s="31">
        <v>5993.0812499999993</v>
      </c>
      <c r="H26" s="31">
        <v>3975.9525000000003</v>
      </c>
      <c r="I26" s="31">
        <f t="shared" si="1"/>
        <v>17261.643749999999</v>
      </c>
      <c r="J26" s="31">
        <f t="shared" si="2"/>
        <v>8021.8710000000001</v>
      </c>
      <c r="K26" s="31">
        <f t="shared" si="2"/>
        <v>6592.3893749999997</v>
      </c>
      <c r="L26" s="31">
        <f t="shared" si="2"/>
        <v>4373.5477500000006</v>
      </c>
      <c r="M26" s="31">
        <f t="shared" si="3"/>
        <v>18987.808125</v>
      </c>
      <c r="N26" s="31">
        <f t="shared" si="4"/>
        <v>9626.2451999999994</v>
      </c>
      <c r="O26" s="31">
        <f t="shared" si="4"/>
        <v>7910.8672499999993</v>
      </c>
      <c r="P26" s="31">
        <f t="shared" si="4"/>
        <v>5248.2573000000002</v>
      </c>
      <c r="Q26" s="31">
        <f t="shared" si="5"/>
        <v>22785.369750000002</v>
      </c>
      <c r="R26" s="31">
        <f>Q26+M26+I26+E26</f>
        <v>87938.404125000001</v>
      </c>
    </row>
    <row r="27" spans="1:18" s="26" customFormat="1" x14ac:dyDescent="0.2">
      <c r="A27" s="30" t="s">
        <v>120</v>
      </c>
      <c r="B27" s="31">
        <v>4218.1424999999999</v>
      </c>
      <c r="C27" s="31">
        <v>5125.2337500000003</v>
      </c>
      <c r="D27" s="31">
        <v>7650.2887499999988</v>
      </c>
      <c r="E27" s="31">
        <f t="shared" si="0"/>
        <v>16993.665000000001</v>
      </c>
      <c r="F27" s="31">
        <v>9366.9225000000006</v>
      </c>
      <c r="G27" s="31">
        <v>11051.04</v>
      </c>
      <c r="H27" s="31">
        <v>9698.8125</v>
      </c>
      <c r="I27" s="31">
        <f t="shared" si="1"/>
        <v>30116.775000000001</v>
      </c>
      <c r="J27" s="31">
        <f t="shared" si="2"/>
        <v>10303.614750000001</v>
      </c>
      <c r="K27" s="31">
        <f t="shared" si="2"/>
        <v>12156.144000000002</v>
      </c>
      <c r="L27" s="31">
        <f t="shared" si="2"/>
        <v>10668.69375</v>
      </c>
      <c r="M27" s="31">
        <f t="shared" si="3"/>
        <v>33128.452499999999</v>
      </c>
      <c r="N27" s="31">
        <f t="shared" si="4"/>
        <v>12364.3377</v>
      </c>
      <c r="O27" s="31">
        <f t="shared" si="4"/>
        <v>14587.372800000003</v>
      </c>
      <c r="P27" s="31">
        <f t="shared" si="4"/>
        <v>12802.432500000001</v>
      </c>
      <c r="Q27" s="31">
        <f t="shared" si="5"/>
        <v>39754.143000000004</v>
      </c>
      <c r="R27" s="31">
        <f>Q27+M27+I27+E27</f>
        <v>119993.0355</v>
      </c>
    </row>
    <row r="28" spans="1:18" s="26" customFormat="1" ht="15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s="26" customFormat="1" ht="18.75" x14ac:dyDescent="0.3">
      <c r="A29" s="27" t="s">
        <v>124</v>
      </c>
      <c r="B29" s="28"/>
      <c r="C29" s="28"/>
      <c r="D29" s="28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 s="26" customFormat="1" x14ac:dyDescent="0.2">
      <c r="A30" s="30" t="s">
        <v>76</v>
      </c>
      <c r="B30" s="31">
        <v>5451.517499999999</v>
      </c>
      <c r="C30" s="31">
        <v>6058.3379999999997</v>
      </c>
      <c r="D30" s="31">
        <v>6471.7653</v>
      </c>
      <c r="E30" s="31">
        <f t="shared" si="0"/>
        <v>17981.620799999997</v>
      </c>
      <c r="F30" s="31">
        <v>7146.668099999999</v>
      </c>
      <c r="G30" s="31">
        <v>7498.92</v>
      </c>
      <c r="H30" s="31">
        <v>7992.27</v>
      </c>
      <c r="I30" s="31">
        <f t="shared" si="1"/>
        <v>22637.858099999998</v>
      </c>
      <c r="J30" s="31">
        <f t="shared" si="2"/>
        <v>7861.3349099999996</v>
      </c>
      <c r="K30" s="31">
        <f t="shared" si="2"/>
        <v>8248.8119999999999</v>
      </c>
      <c r="L30" s="31">
        <f t="shared" si="2"/>
        <v>8791.4970000000012</v>
      </c>
      <c r="M30" s="31">
        <f t="shared" si="3"/>
        <v>24901.643909999999</v>
      </c>
      <c r="N30" s="31">
        <f t="shared" si="4"/>
        <v>9433.6018919999988</v>
      </c>
      <c r="O30" s="31">
        <f t="shared" si="4"/>
        <v>9898.5743999999995</v>
      </c>
      <c r="P30" s="31">
        <f t="shared" si="4"/>
        <v>10549.796400000001</v>
      </c>
      <c r="Q30" s="31">
        <f t="shared" si="5"/>
        <v>29881.972691999996</v>
      </c>
      <c r="R30" s="31">
        <f>Q30+M30+I30+E30</f>
        <v>95403.095501999982</v>
      </c>
    </row>
    <row r="31" spans="1:18" s="26" customFormat="1" x14ac:dyDescent="0.2">
      <c r="A31" s="30" t="s">
        <v>118</v>
      </c>
      <c r="B31" s="31">
        <v>3201.8415</v>
      </c>
      <c r="C31" s="31">
        <v>3637.9629</v>
      </c>
      <c r="D31" s="31">
        <v>4144.1400000000003</v>
      </c>
      <c r="E31" s="31">
        <f t="shared" si="0"/>
        <v>10983.9444</v>
      </c>
      <c r="F31" s="31">
        <v>4342.4666999999999</v>
      </c>
      <c r="G31" s="31">
        <v>5230.4967000000006</v>
      </c>
      <c r="H31" s="31">
        <v>5588.6687999999995</v>
      </c>
      <c r="I31" s="31">
        <f t="shared" si="1"/>
        <v>15161.6322</v>
      </c>
      <c r="J31" s="31">
        <f t="shared" si="2"/>
        <v>4776.7133700000004</v>
      </c>
      <c r="K31" s="31">
        <f t="shared" si="2"/>
        <v>5753.5463700000009</v>
      </c>
      <c r="L31" s="31">
        <f t="shared" si="2"/>
        <v>6147.53568</v>
      </c>
      <c r="M31" s="31">
        <f t="shared" si="3"/>
        <v>16677.795420000002</v>
      </c>
      <c r="N31" s="31">
        <f t="shared" si="4"/>
        <v>5732.0560439999999</v>
      </c>
      <c r="O31" s="31">
        <f t="shared" si="4"/>
        <v>6904.2556440000008</v>
      </c>
      <c r="P31" s="31">
        <f t="shared" si="4"/>
        <v>7377.0428159999992</v>
      </c>
      <c r="Q31" s="31">
        <f t="shared" si="5"/>
        <v>20013.354504000003</v>
      </c>
      <c r="R31" s="31">
        <f>Q31+M31+I31+E31</f>
        <v>62836.726524000005</v>
      </c>
    </row>
    <row r="32" spans="1:18" s="26" customFormat="1" x14ac:dyDescent="0.2">
      <c r="A32" s="30" t="s">
        <v>119</v>
      </c>
      <c r="B32" s="31">
        <v>8856.619200000001</v>
      </c>
      <c r="C32" s="31">
        <v>9111.1878000000015</v>
      </c>
      <c r="D32" s="31">
        <v>7467.3455999999987</v>
      </c>
      <c r="E32" s="31">
        <f t="shared" si="0"/>
        <v>25435.152600000001</v>
      </c>
      <c r="F32" s="31">
        <v>6417.4967999999999</v>
      </c>
      <c r="G32" s="31">
        <v>5273.9114999999993</v>
      </c>
      <c r="H32" s="31">
        <v>3498.8382000000001</v>
      </c>
      <c r="I32" s="31">
        <f t="shared" si="1"/>
        <v>15190.246499999999</v>
      </c>
      <c r="J32" s="31">
        <f t="shared" si="2"/>
        <v>7059.2464800000007</v>
      </c>
      <c r="K32" s="31">
        <f t="shared" si="2"/>
        <v>5801.3026499999996</v>
      </c>
      <c r="L32" s="31">
        <f t="shared" si="2"/>
        <v>3848.7220200000006</v>
      </c>
      <c r="M32" s="31">
        <f t="shared" si="3"/>
        <v>16709.27115</v>
      </c>
      <c r="N32" s="31">
        <f t="shared" si="4"/>
        <v>8471.0957760000001</v>
      </c>
      <c r="O32" s="31">
        <f t="shared" si="4"/>
        <v>6961.5631799999992</v>
      </c>
      <c r="P32" s="31">
        <f t="shared" si="4"/>
        <v>4618.4664240000002</v>
      </c>
      <c r="Q32" s="31">
        <f t="shared" si="5"/>
        <v>20051.125379999998</v>
      </c>
      <c r="R32" s="31">
        <f>Q32+M32+I32+E32</f>
        <v>77385.795630000008</v>
      </c>
    </row>
    <row r="33" spans="1:18" s="26" customFormat="1" x14ac:dyDescent="0.2">
      <c r="A33" s="30" t="s">
        <v>120</v>
      </c>
      <c r="B33" s="31">
        <v>3711.9654</v>
      </c>
      <c r="C33" s="31">
        <v>4510.2057000000004</v>
      </c>
      <c r="D33" s="31">
        <v>6732.2540999999992</v>
      </c>
      <c r="E33" s="31">
        <f t="shared" si="0"/>
        <v>14954.425199999998</v>
      </c>
      <c r="F33" s="31">
        <v>8242.8918000000012</v>
      </c>
      <c r="G33" s="31">
        <v>9724.9151999999995</v>
      </c>
      <c r="H33" s="31">
        <v>8534.9549999999999</v>
      </c>
      <c r="I33" s="31">
        <f t="shared" si="1"/>
        <v>26502.762000000002</v>
      </c>
      <c r="J33" s="31">
        <f t="shared" si="2"/>
        <v>9067.1809800000028</v>
      </c>
      <c r="K33" s="31">
        <f t="shared" si="2"/>
        <v>10697.406720000001</v>
      </c>
      <c r="L33" s="31">
        <f t="shared" si="2"/>
        <v>9388.4505000000008</v>
      </c>
      <c r="M33" s="31">
        <f t="shared" si="3"/>
        <v>29153.038200000003</v>
      </c>
      <c r="N33" s="31">
        <f t="shared" si="4"/>
        <v>10880.617176000003</v>
      </c>
      <c r="O33" s="31">
        <f t="shared" si="4"/>
        <v>12836.888064000001</v>
      </c>
      <c r="P33" s="31">
        <f t="shared" si="4"/>
        <v>11266.140600000001</v>
      </c>
      <c r="Q33" s="31">
        <f t="shared" si="5"/>
        <v>34983.645840000005</v>
      </c>
      <c r="R33" s="31">
        <f>Q33+M33+I33+E33</f>
        <v>105593.87124000001</v>
      </c>
    </row>
    <row r="34" spans="1:18" s="26" customFormat="1" ht="1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26" customFormat="1" ht="18.75" x14ac:dyDescent="0.3">
      <c r="A35" s="27" t="s">
        <v>125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s="26" customFormat="1" ht="17.25" customHeight="1" x14ac:dyDescent="0.2">
      <c r="A36" s="30" t="s">
        <v>76</v>
      </c>
      <c r="B36" s="31">
        <v>6541.820999999999</v>
      </c>
      <c r="C36" s="31">
        <v>7270.0055999999995</v>
      </c>
      <c r="D36" s="31">
        <v>7766.1183599999995</v>
      </c>
      <c r="E36" s="31">
        <f t="shared" si="0"/>
        <v>21577.944959999997</v>
      </c>
      <c r="F36" s="31">
        <v>8576.0017199999984</v>
      </c>
      <c r="G36" s="31">
        <v>8998.7039999999997</v>
      </c>
      <c r="H36" s="31">
        <v>9590.7240000000002</v>
      </c>
      <c r="I36" s="31">
        <f t="shared" si="1"/>
        <v>27165.42972</v>
      </c>
      <c r="J36" s="31">
        <f t="shared" si="2"/>
        <v>9433.6018919999988</v>
      </c>
      <c r="K36" s="31">
        <f t="shared" si="2"/>
        <v>9898.5744000000013</v>
      </c>
      <c r="L36" s="31">
        <f t="shared" si="2"/>
        <v>10549.796400000001</v>
      </c>
      <c r="M36" s="31">
        <f t="shared" si="3"/>
        <v>29881.972692000003</v>
      </c>
      <c r="N36" s="31">
        <f t="shared" si="4"/>
        <v>11320.322270399998</v>
      </c>
      <c r="O36" s="31">
        <f t="shared" si="4"/>
        <v>11878.289280000001</v>
      </c>
      <c r="P36" s="31">
        <f t="shared" si="4"/>
        <v>12659.75568</v>
      </c>
      <c r="Q36" s="31">
        <f t="shared" si="5"/>
        <v>35858.367230399999</v>
      </c>
      <c r="R36" s="31">
        <f>Q36+M36+I36+E36</f>
        <v>114483.7146024</v>
      </c>
    </row>
    <row r="37" spans="1:18" s="26" customFormat="1" x14ac:dyDescent="0.2">
      <c r="A37" s="30" t="s">
        <v>118</v>
      </c>
      <c r="B37" s="31">
        <v>3842.2097999999996</v>
      </c>
      <c r="C37" s="31">
        <v>4365.55548</v>
      </c>
      <c r="D37" s="31">
        <v>4972.9679999999998</v>
      </c>
      <c r="E37" s="31">
        <f t="shared" si="0"/>
        <v>13180.73328</v>
      </c>
      <c r="F37" s="31">
        <v>5210.9600399999999</v>
      </c>
      <c r="G37" s="31">
        <v>6276.5960400000004</v>
      </c>
      <c r="H37" s="31">
        <v>6706.4025599999995</v>
      </c>
      <c r="I37" s="31">
        <f t="shared" si="1"/>
        <v>18193.958640000001</v>
      </c>
      <c r="J37" s="31">
        <f t="shared" si="2"/>
        <v>5732.0560440000008</v>
      </c>
      <c r="K37" s="31">
        <f t="shared" si="2"/>
        <v>6904.2556440000008</v>
      </c>
      <c r="L37" s="31">
        <f t="shared" si="2"/>
        <v>7377.0428160000001</v>
      </c>
      <c r="M37" s="31">
        <f t="shared" si="3"/>
        <v>20013.354504000003</v>
      </c>
      <c r="N37" s="31">
        <f t="shared" si="4"/>
        <v>6878.467252800001</v>
      </c>
      <c r="O37" s="31">
        <f t="shared" si="4"/>
        <v>8285.1067727999998</v>
      </c>
      <c r="P37" s="31">
        <f t="shared" si="4"/>
        <v>8852.4513791999998</v>
      </c>
      <c r="Q37" s="31">
        <f t="shared" si="5"/>
        <v>24016.025404799999</v>
      </c>
      <c r="R37" s="31">
        <f>Q37+M37+I37+E37</f>
        <v>75404.071828800006</v>
      </c>
    </row>
    <row r="38" spans="1:18" s="26" customFormat="1" x14ac:dyDescent="0.2">
      <c r="A38" s="30" t="s">
        <v>119</v>
      </c>
      <c r="B38" s="31">
        <v>10627.94304</v>
      </c>
      <c r="C38" s="31">
        <v>10933.425360000001</v>
      </c>
      <c r="D38" s="31">
        <v>8960.8147199999985</v>
      </c>
      <c r="E38" s="31">
        <f t="shared" si="0"/>
        <v>30522.183119999998</v>
      </c>
      <c r="F38" s="31">
        <v>7700.9961599999997</v>
      </c>
      <c r="G38" s="31">
        <v>6328.6937999999991</v>
      </c>
      <c r="H38" s="31">
        <v>4198.6058400000002</v>
      </c>
      <c r="I38" s="31">
        <f t="shared" si="1"/>
        <v>18228.2958</v>
      </c>
      <c r="J38" s="31">
        <f t="shared" si="2"/>
        <v>8471.0957760000001</v>
      </c>
      <c r="K38" s="31">
        <f t="shared" si="2"/>
        <v>6961.5631799999992</v>
      </c>
      <c r="L38" s="31">
        <f t="shared" si="2"/>
        <v>4618.4664240000002</v>
      </c>
      <c r="M38" s="31">
        <f t="shared" si="3"/>
        <v>20051.125379999998</v>
      </c>
      <c r="N38" s="31">
        <f t="shared" si="4"/>
        <v>10165.314931200001</v>
      </c>
      <c r="O38" s="31">
        <f t="shared" si="4"/>
        <v>8353.8758159999979</v>
      </c>
      <c r="P38" s="31">
        <f t="shared" si="4"/>
        <v>5542.1597087999999</v>
      </c>
      <c r="Q38" s="31">
        <f t="shared" si="5"/>
        <v>24061.350456</v>
      </c>
      <c r="R38" s="31">
        <f>Q38+M38+I38+E38</f>
        <v>92862.954755999992</v>
      </c>
    </row>
    <row r="39" spans="1:18" s="26" customFormat="1" x14ac:dyDescent="0.2">
      <c r="A39" s="30" t="s">
        <v>120</v>
      </c>
      <c r="B39" s="31">
        <v>4454.3584799999999</v>
      </c>
      <c r="C39" s="31">
        <v>5412.2468400000007</v>
      </c>
      <c r="D39" s="31">
        <v>8078.7049199999983</v>
      </c>
      <c r="E39" s="31">
        <f t="shared" si="0"/>
        <v>17945.310239999999</v>
      </c>
      <c r="F39" s="31">
        <v>9891.4701600000008</v>
      </c>
      <c r="G39" s="31">
        <v>11669.898239999999</v>
      </c>
      <c r="H39" s="31">
        <v>10241.946</v>
      </c>
      <c r="I39" s="31">
        <f t="shared" si="1"/>
        <v>31803.314399999999</v>
      </c>
      <c r="J39" s="31">
        <f t="shared" si="2"/>
        <v>10880.617176000002</v>
      </c>
      <c r="K39" s="31">
        <f t="shared" si="2"/>
        <v>12836.888063999999</v>
      </c>
      <c r="L39" s="31">
        <f t="shared" si="2"/>
        <v>11266.140600000001</v>
      </c>
      <c r="M39" s="31">
        <f t="shared" si="3"/>
        <v>34983.645839999997</v>
      </c>
      <c r="N39" s="31">
        <f t="shared" si="4"/>
        <v>13056.740611200001</v>
      </c>
      <c r="O39" s="31">
        <f t="shared" si="4"/>
        <v>15404.265676799998</v>
      </c>
      <c r="P39" s="31">
        <f t="shared" si="4"/>
        <v>13519.36872</v>
      </c>
      <c r="Q39" s="31">
        <f t="shared" si="5"/>
        <v>41980.375007999995</v>
      </c>
      <c r="R39" s="31">
        <f>Q39+M39+I39+E39</f>
        <v>126712.64548799998</v>
      </c>
    </row>
    <row r="40" spans="1:18" s="26" customFormat="1" ht="1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s="26" customFormat="1" ht="18.75" x14ac:dyDescent="0.3">
      <c r="A41" s="27" t="s">
        <v>126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18" s="26" customFormat="1" x14ac:dyDescent="0.2">
      <c r="A42" s="30" t="s">
        <v>76</v>
      </c>
      <c r="B42" s="31">
        <v>8504.3672999999999</v>
      </c>
      <c r="C42" s="31">
        <v>9451.0072799999998</v>
      </c>
      <c r="D42" s="31">
        <v>10095.953868000001</v>
      </c>
      <c r="E42" s="31">
        <f t="shared" si="0"/>
        <v>28051.328448</v>
      </c>
      <c r="F42" s="31">
        <v>11148.802235999998</v>
      </c>
      <c r="G42" s="31">
        <v>11698.315200000001</v>
      </c>
      <c r="H42" s="31">
        <v>12467.941200000001</v>
      </c>
      <c r="I42" s="31">
        <f t="shared" si="1"/>
        <v>35315.058636000002</v>
      </c>
      <c r="J42" s="31">
        <f t="shared" si="2"/>
        <v>12263.682459599999</v>
      </c>
      <c r="K42" s="31">
        <f t="shared" si="2"/>
        <v>12868.146720000002</v>
      </c>
      <c r="L42" s="31">
        <f t="shared" si="2"/>
        <v>13714.735320000002</v>
      </c>
      <c r="M42" s="31">
        <f t="shared" si="3"/>
        <v>38846.564499600005</v>
      </c>
      <c r="N42" s="31">
        <f t="shared" si="4"/>
        <v>14716.418951519998</v>
      </c>
      <c r="O42" s="31">
        <f t="shared" si="4"/>
        <v>15441.776064000001</v>
      </c>
      <c r="P42" s="31">
        <f t="shared" si="4"/>
        <v>16457.682384</v>
      </c>
      <c r="Q42" s="31">
        <f t="shared" si="5"/>
        <v>46615.877399520003</v>
      </c>
      <c r="R42" s="31">
        <f>Q42+M42+I42+E42</f>
        <v>148828.82898312001</v>
      </c>
    </row>
    <row r="43" spans="1:18" s="26" customFormat="1" x14ac:dyDescent="0.2">
      <c r="A43" s="30" t="s">
        <v>118</v>
      </c>
      <c r="B43" s="31">
        <v>4994.8727399999998</v>
      </c>
      <c r="C43" s="31">
        <v>5675.2221239999999</v>
      </c>
      <c r="D43" s="31">
        <v>6464.8584000000001</v>
      </c>
      <c r="E43" s="31">
        <f t="shared" si="0"/>
        <v>17134.953264</v>
      </c>
      <c r="F43" s="31">
        <v>6774.2480519999999</v>
      </c>
      <c r="G43" s="31">
        <v>8159.5748520000006</v>
      </c>
      <c r="H43" s="31">
        <v>8718.3233280000004</v>
      </c>
      <c r="I43" s="31">
        <f t="shared" si="1"/>
        <v>23652.146231999999</v>
      </c>
      <c r="J43" s="31">
        <f t="shared" si="2"/>
        <v>7451.6728572000002</v>
      </c>
      <c r="K43" s="31">
        <f t="shared" si="2"/>
        <v>8975.5323372000021</v>
      </c>
      <c r="L43" s="31">
        <f t="shared" si="2"/>
        <v>9590.155660800001</v>
      </c>
      <c r="M43" s="31">
        <f t="shared" si="3"/>
        <v>26017.360855200001</v>
      </c>
      <c r="N43" s="31">
        <f t="shared" si="4"/>
        <v>8942.0074286399995</v>
      </c>
      <c r="O43" s="31">
        <f t="shared" si="4"/>
        <v>10770.638804640002</v>
      </c>
      <c r="P43" s="31">
        <f t="shared" si="4"/>
        <v>11508.186792960001</v>
      </c>
      <c r="Q43" s="31">
        <f t="shared" si="5"/>
        <v>31220.833026240001</v>
      </c>
      <c r="R43" s="31">
        <f>Q43+M43+I43+E43</f>
        <v>98025.293377440001</v>
      </c>
    </row>
    <row r="44" spans="1:18" s="26" customFormat="1" x14ac:dyDescent="0.2">
      <c r="A44" s="30" t="s">
        <v>119</v>
      </c>
      <c r="B44" s="31">
        <v>13816.325952000001</v>
      </c>
      <c r="C44" s="31">
        <v>14213.452968000001</v>
      </c>
      <c r="D44" s="31">
        <v>11649.059135999998</v>
      </c>
      <c r="E44" s="31">
        <f t="shared" si="0"/>
        <v>39678.838056000001</v>
      </c>
      <c r="F44" s="31">
        <v>10011.295007999999</v>
      </c>
      <c r="G44" s="31">
        <v>8227.3019399999994</v>
      </c>
      <c r="H44" s="31">
        <v>5458.1875920000002</v>
      </c>
      <c r="I44" s="31">
        <f t="shared" si="1"/>
        <v>23696.784540000001</v>
      </c>
      <c r="J44" s="31">
        <f t="shared" si="2"/>
        <v>11012.424508800001</v>
      </c>
      <c r="K44" s="31">
        <f t="shared" si="2"/>
        <v>9050.032134000001</v>
      </c>
      <c r="L44" s="31">
        <f t="shared" si="2"/>
        <v>6004.0063512000006</v>
      </c>
      <c r="M44" s="31">
        <f t="shared" si="3"/>
        <v>26066.462994000005</v>
      </c>
      <c r="N44" s="31">
        <f t="shared" si="4"/>
        <v>13214.90941056</v>
      </c>
      <c r="O44" s="31">
        <f t="shared" si="4"/>
        <v>10860.038560800002</v>
      </c>
      <c r="P44" s="31">
        <f t="shared" si="4"/>
        <v>7204.8076214400007</v>
      </c>
      <c r="Q44" s="31">
        <f t="shared" si="5"/>
        <v>31279.7555928</v>
      </c>
      <c r="R44" s="31">
        <f>Q44+M44+I44+E44</f>
        <v>120721.84118280001</v>
      </c>
    </row>
    <row r="45" spans="1:18" s="26" customFormat="1" x14ac:dyDescent="0.2">
      <c r="A45" s="30" t="s">
        <v>120</v>
      </c>
      <c r="B45" s="31">
        <v>5790.6660240000001</v>
      </c>
      <c r="C45" s="31">
        <v>7035.920892000001</v>
      </c>
      <c r="D45" s="31">
        <v>10502.316395999998</v>
      </c>
      <c r="E45" s="31">
        <f t="shared" si="0"/>
        <v>23328.903311999999</v>
      </c>
      <c r="F45" s="31">
        <v>12858.911208000001</v>
      </c>
      <c r="G45" s="31">
        <v>15170.867711999999</v>
      </c>
      <c r="H45" s="31">
        <v>13314.5298</v>
      </c>
      <c r="I45" s="31">
        <f t="shared" si="1"/>
        <v>41344.308720000001</v>
      </c>
      <c r="J45" s="31">
        <f t="shared" si="2"/>
        <v>14144.802328800002</v>
      </c>
      <c r="K45" s="31">
        <f t="shared" si="2"/>
        <v>16687.954483199999</v>
      </c>
      <c r="L45" s="31">
        <f t="shared" si="2"/>
        <v>14645.982780000002</v>
      </c>
      <c r="M45" s="31">
        <f t="shared" si="3"/>
        <v>45478.739591999998</v>
      </c>
      <c r="N45" s="31">
        <f t="shared" si="4"/>
        <v>16973.762794560003</v>
      </c>
      <c r="O45" s="31">
        <f t="shared" si="4"/>
        <v>20025.545379839998</v>
      </c>
      <c r="P45" s="31">
        <f t="shared" si="4"/>
        <v>17575.179336000001</v>
      </c>
      <c r="Q45" s="31">
        <f t="shared" si="5"/>
        <v>54574.487510400002</v>
      </c>
      <c r="R45" s="31">
        <f>Q45+M45+I45+E45</f>
        <v>164726.43913440002</v>
      </c>
    </row>
    <row r="46" spans="1:18" s="26" customFormat="1" ht="1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s="26" customFormat="1" ht="18.75" x14ac:dyDescent="0.3">
      <c r="A47" s="27" t="s">
        <v>127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s="26" customFormat="1" x14ac:dyDescent="0.2">
      <c r="A48" s="30" t="s">
        <v>76</v>
      </c>
      <c r="B48" s="31">
        <v>8419.3236269999998</v>
      </c>
      <c r="C48" s="31">
        <v>9356.4972072</v>
      </c>
      <c r="D48" s="31">
        <v>9994.9943293200013</v>
      </c>
      <c r="E48" s="31">
        <f t="shared" si="0"/>
        <v>27770.815163520001</v>
      </c>
      <c r="F48" s="31">
        <v>11037.314213639998</v>
      </c>
      <c r="G48" s="31">
        <v>11581.332048</v>
      </c>
      <c r="H48" s="31">
        <v>12343.261788000002</v>
      </c>
      <c r="I48" s="31">
        <f t="shared" si="1"/>
        <v>34961.908049639998</v>
      </c>
      <c r="J48" s="31">
        <f t="shared" si="2"/>
        <v>12141.045635003999</v>
      </c>
      <c r="K48" s="31">
        <f t="shared" si="2"/>
        <v>12739.465252800001</v>
      </c>
      <c r="L48" s="31">
        <f t="shared" si="2"/>
        <v>13577.587966800003</v>
      </c>
      <c r="M48" s="31">
        <f t="shared" si="3"/>
        <v>38458.098854604003</v>
      </c>
      <c r="N48" s="31">
        <f t="shared" si="4"/>
        <v>14569.254762004797</v>
      </c>
      <c r="O48" s="31">
        <f t="shared" si="4"/>
        <v>15287.358303360001</v>
      </c>
      <c r="P48" s="31">
        <f t="shared" si="4"/>
        <v>16293.105560160004</v>
      </c>
      <c r="Q48" s="31">
        <f t="shared" si="5"/>
        <v>46149.718625524802</v>
      </c>
      <c r="R48" s="31">
        <f>Q48+M48+I48+E48</f>
        <v>147340.54069328881</v>
      </c>
    </row>
    <row r="49" spans="1:18" s="26" customFormat="1" x14ac:dyDescent="0.2">
      <c r="A49" s="30" t="s">
        <v>118</v>
      </c>
      <c r="B49" s="31">
        <v>4944.9240125999995</v>
      </c>
      <c r="C49" s="31">
        <v>5618.46990276</v>
      </c>
      <c r="D49" s="31">
        <v>6400.2098159999996</v>
      </c>
      <c r="E49" s="31">
        <f t="shared" si="0"/>
        <v>16963.603731359999</v>
      </c>
      <c r="F49" s="31">
        <v>6706.5055714800001</v>
      </c>
      <c r="G49" s="31">
        <v>8077.979103480001</v>
      </c>
      <c r="H49" s="31">
        <v>8631.14009472</v>
      </c>
      <c r="I49" s="31">
        <f t="shared" si="1"/>
        <v>23415.624769679998</v>
      </c>
      <c r="J49" s="31">
        <f t="shared" si="2"/>
        <v>7377.1561286280003</v>
      </c>
      <c r="K49" s="31">
        <f t="shared" si="2"/>
        <v>8885.7770138280011</v>
      </c>
      <c r="L49" s="31">
        <f t="shared" si="2"/>
        <v>9494.2541041920013</v>
      </c>
      <c r="M49" s="31">
        <f t="shared" si="3"/>
        <v>25757.187246648002</v>
      </c>
      <c r="N49" s="31">
        <f t="shared" si="4"/>
        <v>8852.5873543535999</v>
      </c>
      <c r="O49" s="31">
        <f t="shared" si="4"/>
        <v>10662.932416593601</v>
      </c>
      <c r="P49" s="31">
        <f t="shared" si="4"/>
        <v>11393.1049250304</v>
      </c>
      <c r="Q49" s="31">
        <f t="shared" si="5"/>
        <v>30908.624695977604</v>
      </c>
      <c r="R49" s="31">
        <f>Q49+M49+I49+E49</f>
        <v>97045.040443665595</v>
      </c>
    </row>
    <row r="50" spans="1:18" s="26" customFormat="1" x14ac:dyDescent="0.2">
      <c r="A50" s="30" t="s">
        <v>119</v>
      </c>
      <c r="B50" s="31">
        <v>13678.16269248</v>
      </c>
      <c r="C50" s="31">
        <v>14071.31843832</v>
      </c>
      <c r="D50" s="31">
        <v>11532.568544639998</v>
      </c>
      <c r="E50" s="31">
        <f t="shared" si="0"/>
        <v>39282.049675439994</v>
      </c>
      <c r="F50" s="31">
        <v>9911.1820579199994</v>
      </c>
      <c r="G50" s="31">
        <v>8145.0289205999989</v>
      </c>
      <c r="H50" s="31">
        <v>5403.6057160800001</v>
      </c>
      <c r="I50" s="31">
        <f t="shared" si="1"/>
        <v>23459.816694599998</v>
      </c>
      <c r="J50" s="31">
        <f t="shared" si="2"/>
        <v>10902.300263712001</v>
      </c>
      <c r="K50" s="31">
        <f t="shared" si="2"/>
        <v>8959.5318126599996</v>
      </c>
      <c r="L50" s="31">
        <f t="shared" si="2"/>
        <v>5943.9662876880002</v>
      </c>
      <c r="M50" s="31">
        <f t="shared" si="3"/>
        <v>25805.79836406</v>
      </c>
      <c r="N50" s="31">
        <f t="shared" si="4"/>
        <v>13082.7603164544</v>
      </c>
      <c r="O50" s="31">
        <f t="shared" si="4"/>
        <v>10751.438175191999</v>
      </c>
      <c r="P50" s="31">
        <f t="shared" si="4"/>
        <v>7132.7595452256</v>
      </c>
      <c r="Q50" s="31">
        <f t="shared" si="5"/>
        <v>30966.958036871998</v>
      </c>
      <c r="R50" s="31">
        <f>Q50+M50+I50+E50</f>
        <v>119514.62277097198</v>
      </c>
    </row>
    <row r="51" spans="1:18" s="26" customFormat="1" x14ac:dyDescent="0.2">
      <c r="A51" s="30" t="s">
        <v>120</v>
      </c>
      <c r="B51" s="31">
        <v>5732.7593637600003</v>
      </c>
      <c r="C51" s="31">
        <v>6965.5616830800009</v>
      </c>
      <c r="D51" s="31">
        <v>10397.293232039998</v>
      </c>
      <c r="E51" s="31">
        <f t="shared" si="0"/>
        <v>23095.614278879999</v>
      </c>
      <c r="F51" s="31">
        <v>12730.322095920001</v>
      </c>
      <c r="G51" s="31">
        <v>15019.15903488</v>
      </c>
      <c r="H51" s="31">
        <v>13181.384502000001</v>
      </c>
      <c r="I51" s="31">
        <f t="shared" si="1"/>
        <v>40930.8656328</v>
      </c>
      <c r="J51" s="31">
        <f t="shared" si="2"/>
        <v>14003.354305512003</v>
      </c>
      <c r="K51" s="31">
        <f t="shared" si="2"/>
        <v>16521.074938368001</v>
      </c>
      <c r="L51" s="31">
        <f t="shared" si="2"/>
        <v>14499.522952200003</v>
      </c>
      <c r="M51" s="31">
        <f t="shared" si="3"/>
        <v>45023.952196080005</v>
      </c>
      <c r="N51" s="31">
        <f t="shared" si="4"/>
        <v>16804.025166614403</v>
      </c>
      <c r="O51" s="31">
        <f t="shared" si="4"/>
        <v>19825.289926041602</v>
      </c>
      <c r="P51" s="31">
        <f t="shared" si="4"/>
        <v>17399.427542640002</v>
      </c>
      <c r="Q51" s="31">
        <f t="shared" si="5"/>
        <v>54028.742635296003</v>
      </c>
      <c r="R51" s="31">
        <f>Q51+M51+I51+E51</f>
        <v>163079.17474305601</v>
      </c>
    </row>
    <row r="52" spans="1:18" s="26" customFormat="1" ht="1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s="26" customFormat="1" ht="18.75" x14ac:dyDescent="0.3">
      <c r="A53" s="27" t="s">
        <v>128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s="26" customFormat="1" x14ac:dyDescent="0.2">
      <c r="A54" s="30" t="s">
        <v>76</v>
      </c>
      <c r="B54" s="31">
        <v>7156.4250829499997</v>
      </c>
      <c r="C54" s="31">
        <v>7953.0226261199996</v>
      </c>
      <c r="D54" s="31">
        <v>8495.7451799220016</v>
      </c>
      <c r="E54" s="31">
        <f t="shared" si="0"/>
        <v>23605.192888992002</v>
      </c>
      <c r="F54" s="31">
        <v>9381.717081593999</v>
      </c>
      <c r="G54" s="31">
        <v>9844.1322407999996</v>
      </c>
      <c r="H54" s="31">
        <v>10491.772519800001</v>
      </c>
      <c r="I54" s="31">
        <f t="shared" si="1"/>
        <v>29717.621842193999</v>
      </c>
      <c r="J54" s="31">
        <f t="shared" si="2"/>
        <v>10319.8887897534</v>
      </c>
      <c r="K54" s="31">
        <f t="shared" si="2"/>
        <v>10828.545464880001</v>
      </c>
      <c r="L54" s="31">
        <f t="shared" si="2"/>
        <v>11540.949771780002</v>
      </c>
      <c r="M54" s="31">
        <f t="shared" si="3"/>
        <v>32689.384026413405</v>
      </c>
      <c r="N54" s="31">
        <f t="shared" si="4"/>
        <v>12383.866547704079</v>
      </c>
      <c r="O54" s="31">
        <f t="shared" si="4"/>
        <v>12994.254557856</v>
      </c>
      <c r="P54" s="31">
        <f t="shared" si="4"/>
        <v>13849.139726136002</v>
      </c>
      <c r="Q54" s="31">
        <f t="shared" si="5"/>
        <v>39227.260831696083</v>
      </c>
      <c r="R54" s="31">
        <f>Q54+M54+I54+E54</f>
        <v>125239.4595892955</v>
      </c>
    </row>
    <row r="55" spans="1:18" s="26" customFormat="1" x14ac:dyDescent="0.2">
      <c r="A55" s="30" t="s">
        <v>118</v>
      </c>
      <c r="B55" s="31">
        <v>4203.1854107099998</v>
      </c>
      <c r="C55" s="31">
        <v>4775.6994173459998</v>
      </c>
      <c r="D55" s="31">
        <v>5440.1783435999996</v>
      </c>
      <c r="E55" s="31">
        <f t="shared" si="0"/>
        <v>14419.063171655998</v>
      </c>
      <c r="F55" s="31">
        <v>5700.5297357580002</v>
      </c>
      <c r="G55" s="31">
        <v>6866.2822379580002</v>
      </c>
      <c r="H55" s="31">
        <v>7336.4690805119999</v>
      </c>
      <c r="I55" s="31">
        <f t="shared" si="1"/>
        <v>19903.281054228002</v>
      </c>
      <c r="J55" s="31">
        <f t="shared" si="2"/>
        <v>6270.5827093338012</v>
      </c>
      <c r="K55" s="31">
        <f t="shared" si="2"/>
        <v>7552.9104617538005</v>
      </c>
      <c r="L55" s="31">
        <f t="shared" si="2"/>
        <v>8070.1159885632005</v>
      </c>
      <c r="M55" s="31">
        <f t="shared" si="3"/>
        <v>21893.609159650801</v>
      </c>
      <c r="N55" s="31">
        <f t="shared" si="4"/>
        <v>7524.6992512005609</v>
      </c>
      <c r="O55" s="31">
        <f t="shared" si="4"/>
        <v>9063.4925541045595</v>
      </c>
      <c r="P55" s="31">
        <f t="shared" si="4"/>
        <v>9684.139186275841</v>
      </c>
      <c r="Q55" s="31">
        <f t="shared" si="5"/>
        <v>26272.330991580959</v>
      </c>
      <c r="R55" s="31">
        <f>Q55+M55+I55+E55</f>
        <v>82488.284377115764</v>
      </c>
    </row>
    <row r="56" spans="1:18" s="26" customFormat="1" x14ac:dyDescent="0.2">
      <c r="A56" s="30" t="s">
        <v>119</v>
      </c>
      <c r="B56" s="31">
        <v>11626.438288608</v>
      </c>
      <c r="C56" s="31">
        <v>11960.620672572</v>
      </c>
      <c r="D56" s="31">
        <v>9802.6832629439978</v>
      </c>
      <c r="E56" s="31">
        <f t="shared" si="0"/>
        <v>33389.742224123998</v>
      </c>
      <c r="F56" s="31">
        <v>8424.5047492319991</v>
      </c>
      <c r="G56" s="31">
        <v>6923.2745825099992</v>
      </c>
      <c r="H56" s="31">
        <v>4593.0648586679999</v>
      </c>
      <c r="I56" s="31">
        <f t="shared" si="1"/>
        <v>19940.844190409996</v>
      </c>
      <c r="J56" s="31">
        <f t="shared" si="2"/>
        <v>9266.9552241551992</v>
      </c>
      <c r="K56" s="31">
        <f t="shared" si="2"/>
        <v>7615.6020407609994</v>
      </c>
      <c r="L56" s="31">
        <f t="shared" si="2"/>
        <v>5052.3713445348003</v>
      </c>
      <c r="M56" s="31">
        <f t="shared" si="3"/>
        <v>21934.928609450999</v>
      </c>
      <c r="N56" s="31">
        <f t="shared" si="4"/>
        <v>11120.346268986239</v>
      </c>
      <c r="O56" s="31">
        <f t="shared" si="4"/>
        <v>9138.7224489131986</v>
      </c>
      <c r="P56" s="31">
        <f t="shared" si="4"/>
        <v>6062.8456134417602</v>
      </c>
      <c r="Q56" s="31">
        <f t="shared" si="5"/>
        <v>26321.914331341199</v>
      </c>
      <c r="R56" s="31">
        <f>Q56+M56+I56+E56</f>
        <v>101587.4293553262</v>
      </c>
    </row>
    <row r="57" spans="1:18" s="26" customFormat="1" x14ac:dyDescent="0.2">
      <c r="A57" s="30" t="s">
        <v>120</v>
      </c>
      <c r="B57" s="31">
        <v>4872.8454591959999</v>
      </c>
      <c r="C57" s="31">
        <v>5920.7274306180007</v>
      </c>
      <c r="D57" s="31">
        <v>8837.6992472339971</v>
      </c>
      <c r="E57" s="31">
        <f t="shared" si="0"/>
        <v>19631.272137047999</v>
      </c>
      <c r="F57" s="31">
        <v>10820.773781532</v>
      </c>
      <c r="G57" s="31">
        <v>12766.285179647999</v>
      </c>
      <c r="H57" s="31">
        <v>11204.176826700001</v>
      </c>
      <c r="I57" s="31">
        <f t="shared" si="1"/>
        <v>34791.235787879996</v>
      </c>
      <c r="J57" s="31">
        <f t="shared" si="2"/>
        <v>11902.8511596852</v>
      </c>
      <c r="K57" s="31">
        <f t="shared" si="2"/>
        <v>14042.913697612799</v>
      </c>
      <c r="L57" s="31">
        <f t="shared" si="2"/>
        <v>12324.594509370001</v>
      </c>
      <c r="M57" s="31">
        <f t="shared" si="3"/>
        <v>38270.359366668003</v>
      </c>
      <c r="N57" s="31">
        <f t="shared" si="4"/>
        <v>14283.42139162224</v>
      </c>
      <c r="O57" s="31">
        <f t="shared" si="4"/>
        <v>16851.49643713536</v>
      </c>
      <c r="P57" s="31">
        <f t="shared" si="4"/>
        <v>14789.513411244001</v>
      </c>
      <c r="Q57" s="31">
        <f t="shared" si="5"/>
        <v>45924.431240001599</v>
      </c>
      <c r="R57" s="31">
        <f>Q57+M57+I57+E57</f>
        <v>138617.2985315976</v>
      </c>
    </row>
    <row r="58" spans="1:18" s="26" customFormat="1" ht="15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18" s="26" customFormat="1" ht="18.75" x14ac:dyDescent="0.3">
      <c r="A59" s="27" t="s">
        <v>129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s="26" customFormat="1" x14ac:dyDescent="0.2">
      <c r="A60" s="30" t="s">
        <v>76</v>
      </c>
      <c r="B60" s="31">
        <v>8587.7100995399996</v>
      </c>
      <c r="C60" s="31">
        <v>9543.6271513439988</v>
      </c>
      <c r="D60" s="31">
        <v>10194.894215906401</v>
      </c>
      <c r="E60" s="31">
        <f t="shared" si="0"/>
        <v>28326.231466790399</v>
      </c>
      <c r="F60" s="31">
        <v>11258.060497912798</v>
      </c>
      <c r="G60" s="31">
        <v>11812.95868896</v>
      </c>
      <c r="H60" s="31">
        <v>12590.12702376</v>
      </c>
      <c r="I60" s="31">
        <f t="shared" si="1"/>
        <v>35661.146210632796</v>
      </c>
      <c r="J60" s="31">
        <f t="shared" si="2"/>
        <v>12383.866547704079</v>
      </c>
      <c r="K60" s="31">
        <f t="shared" si="2"/>
        <v>12994.254557856</v>
      </c>
      <c r="L60" s="31">
        <f t="shared" si="2"/>
        <v>13849.139726136002</v>
      </c>
      <c r="M60" s="31">
        <f t="shared" si="3"/>
        <v>39227.260831696083</v>
      </c>
      <c r="N60" s="31">
        <f t="shared" si="4"/>
        <v>14860.639857244894</v>
      </c>
      <c r="O60" s="31">
        <f t="shared" si="4"/>
        <v>15593.105469427199</v>
      </c>
      <c r="P60" s="31">
        <f t="shared" si="4"/>
        <v>16618.9676713632</v>
      </c>
      <c r="Q60" s="31">
        <f t="shared" si="5"/>
        <v>47072.712998035291</v>
      </c>
      <c r="R60" s="31">
        <f>Q60+M60+I60+E60</f>
        <v>150287.35150715458</v>
      </c>
    </row>
    <row r="61" spans="1:18" s="26" customFormat="1" x14ac:dyDescent="0.2">
      <c r="A61" s="30" t="s">
        <v>118</v>
      </c>
      <c r="B61" s="31">
        <v>5043.8224928519994</v>
      </c>
      <c r="C61" s="31">
        <v>5730.8393008151997</v>
      </c>
      <c r="D61" s="31">
        <v>6528.2140123199997</v>
      </c>
      <c r="E61" s="31">
        <f t="shared" si="0"/>
        <v>17302.875805987198</v>
      </c>
      <c r="F61" s="31">
        <v>6840.6356829096003</v>
      </c>
      <c r="G61" s="31">
        <v>8239.5386855495999</v>
      </c>
      <c r="H61" s="31">
        <v>8803.7628966144002</v>
      </c>
      <c r="I61" s="31">
        <f t="shared" si="1"/>
        <v>23883.9372650736</v>
      </c>
      <c r="J61" s="31">
        <f t="shared" si="2"/>
        <v>7524.6992512005609</v>
      </c>
      <c r="K61" s="31">
        <f t="shared" si="2"/>
        <v>9063.4925541045613</v>
      </c>
      <c r="L61" s="31">
        <f t="shared" si="2"/>
        <v>9684.139186275841</v>
      </c>
      <c r="M61" s="31">
        <f t="shared" si="3"/>
        <v>26272.330991580966</v>
      </c>
      <c r="N61" s="31">
        <f t="shared" si="4"/>
        <v>9029.6391014406727</v>
      </c>
      <c r="O61" s="31">
        <f t="shared" si="4"/>
        <v>10876.191064925473</v>
      </c>
      <c r="P61" s="31">
        <f t="shared" si="4"/>
        <v>11620.96702353101</v>
      </c>
      <c r="Q61" s="31">
        <f t="shared" si="5"/>
        <v>31526.797189897159</v>
      </c>
      <c r="R61" s="31">
        <f>Q61+M61+I61+E61</f>
        <v>98985.941252538934</v>
      </c>
    </row>
    <row r="62" spans="1:18" s="26" customFormat="1" x14ac:dyDescent="0.2">
      <c r="A62" s="30" t="s">
        <v>119</v>
      </c>
      <c r="B62" s="31">
        <v>13951.7259463296</v>
      </c>
      <c r="C62" s="31">
        <v>14352.744807086399</v>
      </c>
      <c r="D62" s="31">
        <v>11763.219915532796</v>
      </c>
      <c r="E62" s="31">
        <f t="shared" si="0"/>
        <v>40067.690668948795</v>
      </c>
      <c r="F62" s="31">
        <v>10109.405699078399</v>
      </c>
      <c r="G62" s="31">
        <v>8307.9294990119979</v>
      </c>
      <c r="H62" s="31">
        <v>5511.6778304015997</v>
      </c>
      <c r="I62" s="31">
        <f t="shared" si="1"/>
        <v>23929.013028491998</v>
      </c>
      <c r="J62" s="31">
        <f t="shared" si="2"/>
        <v>11120.346268986241</v>
      </c>
      <c r="K62" s="31">
        <f t="shared" si="2"/>
        <v>9138.7224489131986</v>
      </c>
      <c r="L62" s="31">
        <f t="shared" si="2"/>
        <v>6062.8456134417602</v>
      </c>
      <c r="M62" s="31">
        <f t="shared" si="3"/>
        <v>26321.914331341202</v>
      </c>
      <c r="N62" s="31">
        <f t="shared" si="4"/>
        <v>13344.415522783489</v>
      </c>
      <c r="O62" s="31">
        <f t="shared" si="4"/>
        <v>10966.466938695838</v>
      </c>
      <c r="P62" s="31">
        <f t="shared" si="4"/>
        <v>7275.414736130112</v>
      </c>
      <c r="Q62" s="31">
        <f t="shared" si="5"/>
        <v>31586.297197609438</v>
      </c>
      <c r="R62" s="31">
        <f>Q62+M62+I62+E62</f>
        <v>121904.91522639143</v>
      </c>
    </row>
    <row r="63" spans="1:18" s="26" customFormat="1" x14ac:dyDescent="0.2">
      <c r="A63" s="30" t="s">
        <v>120</v>
      </c>
      <c r="B63" s="31">
        <v>5847.4145510352</v>
      </c>
      <c r="C63" s="31">
        <v>7104.8729167416004</v>
      </c>
      <c r="D63" s="31">
        <v>10605.239096680796</v>
      </c>
      <c r="E63" s="31">
        <f t="shared" si="0"/>
        <v>23557.526564457599</v>
      </c>
      <c r="F63" s="31">
        <v>12984.928537838399</v>
      </c>
      <c r="G63" s="31">
        <v>15319.542215577598</v>
      </c>
      <c r="H63" s="31">
        <v>13445.01219204</v>
      </c>
      <c r="I63" s="31">
        <f t="shared" si="1"/>
        <v>41749.482945455995</v>
      </c>
      <c r="J63" s="31">
        <f t="shared" si="2"/>
        <v>14283.42139162224</v>
      </c>
      <c r="K63" s="31">
        <f t="shared" si="2"/>
        <v>16851.49643713536</v>
      </c>
      <c r="L63" s="31">
        <f t="shared" si="2"/>
        <v>14789.513411244001</v>
      </c>
      <c r="M63" s="31">
        <f t="shared" si="3"/>
        <v>45924.431240001599</v>
      </c>
      <c r="N63" s="31">
        <f t="shared" si="4"/>
        <v>17140.105669946686</v>
      </c>
      <c r="O63" s="31">
        <f t="shared" si="4"/>
        <v>20221.795724562431</v>
      </c>
      <c r="P63" s="31">
        <f t="shared" si="4"/>
        <v>17747.4160934928</v>
      </c>
      <c r="Q63" s="31">
        <f t="shared" si="5"/>
        <v>55109.317488001914</v>
      </c>
      <c r="R63" s="31">
        <f>Q63+M63+I63+E63</f>
        <v>166340.75823791712</v>
      </c>
    </row>
    <row r="64" spans="1:18" s="26" customFormat="1" ht="1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s="26" customFormat="1" ht="18.75" x14ac:dyDescent="0.3">
      <c r="A65" s="27" t="s">
        <v>130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s="26" customFormat="1" x14ac:dyDescent="0.2">
      <c r="A66" s="30" t="s">
        <v>76</v>
      </c>
      <c r="B66" s="31">
        <v>7643.0619885905999</v>
      </c>
      <c r="C66" s="31">
        <v>8493.8281646961586</v>
      </c>
      <c r="D66" s="31">
        <v>9073.4558521566978</v>
      </c>
      <c r="E66" s="31">
        <f t="shared" si="0"/>
        <v>25210.346005443454</v>
      </c>
      <c r="F66" s="31">
        <v>10019.673843142391</v>
      </c>
      <c r="G66" s="31">
        <v>10513.533233174399</v>
      </c>
      <c r="H66" s="31">
        <v>11205.2130511464</v>
      </c>
      <c r="I66" s="31">
        <f t="shared" si="1"/>
        <v>31738.420127463192</v>
      </c>
      <c r="J66" s="31">
        <f t="shared" si="2"/>
        <v>11021.64122745663</v>
      </c>
      <c r="K66" s="31">
        <f t="shared" si="2"/>
        <v>11564.88655649184</v>
      </c>
      <c r="L66" s="31">
        <f t="shared" si="2"/>
        <v>12325.73435626104</v>
      </c>
      <c r="M66" s="31">
        <f t="shared" si="3"/>
        <v>34912.26214020951</v>
      </c>
      <c r="N66" s="31">
        <f t="shared" si="4"/>
        <v>13225.969472947956</v>
      </c>
      <c r="O66" s="31">
        <f t="shared" si="4"/>
        <v>13877.863867790207</v>
      </c>
      <c r="P66" s="31">
        <f t="shared" si="4"/>
        <v>14790.881227513248</v>
      </c>
      <c r="Q66" s="31">
        <f t="shared" si="5"/>
        <v>41894.714568251409</v>
      </c>
      <c r="R66" s="31">
        <f>Q66+M66+I66+E66</f>
        <v>133755.74284136755</v>
      </c>
    </row>
    <row r="67" spans="1:18" s="26" customFormat="1" x14ac:dyDescent="0.2">
      <c r="A67" s="30" t="s">
        <v>118</v>
      </c>
      <c r="B67" s="31">
        <v>4489.0020186382799</v>
      </c>
      <c r="C67" s="31">
        <v>5100.4469777255281</v>
      </c>
      <c r="D67" s="31">
        <v>5810.1104709647998</v>
      </c>
      <c r="E67" s="31">
        <f t="shared" si="0"/>
        <v>15399.559467328607</v>
      </c>
      <c r="F67" s="31">
        <v>6088.1657577895439</v>
      </c>
      <c r="G67" s="31">
        <v>7333.189430139144</v>
      </c>
      <c r="H67" s="31">
        <v>7835.348977986816</v>
      </c>
      <c r="I67" s="31">
        <f t="shared" si="1"/>
        <v>21256.704165915504</v>
      </c>
      <c r="J67" s="31">
        <f t="shared" si="2"/>
        <v>6696.9823335684987</v>
      </c>
      <c r="K67" s="31">
        <f t="shared" si="2"/>
        <v>8066.5083731530594</v>
      </c>
      <c r="L67" s="31">
        <f t="shared" si="2"/>
        <v>8618.8838757854974</v>
      </c>
      <c r="M67" s="31">
        <f t="shared" si="3"/>
        <v>23382.374582507055</v>
      </c>
      <c r="N67" s="31">
        <f t="shared" si="4"/>
        <v>8036.3788002821984</v>
      </c>
      <c r="O67" s="31">
        <f t="shared" si="4"/>
        <v>9679.8100477836706</v>
      </c>
      <c r="P67" s="31">
        <f t="shared" si="4"/>
        <v>10342.660650942596</v>
      </c>
      <c r="Q67" s="31">
        <f t="shared" si="5"/>
        <v>28058.849499008466</v>
      </c>
      <c r="R67" s="31">
        <f>Q67+M67+I67+E67</f>
        <v>88097.487714759642</v>
      </c>
    </row>
    <row r="68" spans="1:18" s="26" customFormat="1" x14ac:dyDescent="0.2">
      <c r="A68" s="30" t="s">
        <v>119</v>
      </c>
      <c r="B68" s="31">
        <v>12417.036092233344</v>
      </c>
      <c r="C68" s="31">
        <v>12773.942878306896</v>
      </c>
      <c r="D68" s="31">
        <v>10469.265724824189</v>
      </c>
      <c r="E68" s="31">
        <f t="shared" si="0"/>
        <v>35660.244695364425</v>
      </c>
      <c r="F68" s="31">
        <v>8997.3710721797761</v>
      </c>
      <c r="G68" s="31">
        <v>7394.0572541206784</v>
      </c>
      <c r="H68" s="31">
        <v>4905.3932690574238</v>
      </c>
      <c r="I68" s="31">
        <f t="shared" si="1"/>
        <v>21296.821595357877</v>
      </c>
      <c r="J68" s="31">
        <f t="shared" si="2"/>
        <v>9897.1081793977537</v>
      </c>
      <c r="K68" s="31">
        <f t="shared" si="2"/>
        <v>8133.4629795327473</v>
      </c>
      <c r="L68" s="31">
        <f t="shared" si="2"/>
        <v>5395.9325959631669</v>
      </c>
      <c r="M68" s="31">
        <f t="shared" si="3"/>
        <v>23426.503754893667</v>
      </c>
      <c r="N68" s="31">
        <f t="shared" si="4"/>
        <v>11876.529815277305</v>
      </c>
      <c r="O68" s="31">
        <f t="shared" si="4"/>
        <v>9760.1555754392957</v>
      </c>
      <c r="P68" s="31">
        <f t="shared" si="4"/>
        <v>6475.1191151558005</v>
      </c>
      <c r="Q68" s="31">
        <f t="shared" si="5"/>
        <v>28111.804505872402</v>
      </c>
      <c r="R68" s="31">
        <f>Q68+M68+I68+E68</f>
        <v>108495.37455148836</v>
      </c>
    </row>
    <row r="69" spans="1:18" s="26" customFormat="1" x14ac:dyDescent="0.2">
      <c r="A69" s="30" t="s">
        <v>120</v>
      </c>
      <c r="B69" s="31">
        <v>5204.1989504213279</v>
      </c>
      <c r="C69" s="31">
        <v>6323.3368959000245</v>
      </c>
      <c r="D69" s="31">
        <v>9438.6627960459082</v>
      </c>
      <c r="E69" s="31">
        <f t="shared" si="0"/>
        <v>20966.198642367261</v>
      </c>
      <c r="F69" s="31">
        <v>11556.586398676176</v>
      </c>
      <c r="G69" s="31">
        <v>13634.392571864062</v>
      </c>
      <c r="H69" s="31">
        <v>11966.060850915599</v>
      </c>
      <c r="I69" s="31">
        <f t="shared" si="1"/>
        <v>37157.039821455837</v>
      </c>
      <c r="J69" s="31">
        <f t="shared" si="2"/>
        <v>12712.245038543795</v>
      </c>
      <c r="K69" s="31">
        <f t="shared" si="2"/>
        <v>14997.83182905047</v>
      </c>
      <c r="L69" s="31">
        <f t="shared" si="2"/>
        <v>13162.666936007159</v>
      </c>
      <c r="M69" s="31">
        <f t="shared" si="3"/>
        <v>40872.743803601428</v>
      </c>
      <c r="N69" s="31">
        <f t="shared" si="4"/>
        <v>15254.694046252553</v>
      </c>
      <c r="O69" s="31">
        <f t="shared" si="4"/>
        <v>17997.398194860565</v>
      </c>
      <c r="P69" s="31">
        <f t="shared" si="4"/>
        <v>15795.20032320859</v>
      </c>
      <c r="Q69" s="31">
        <f t="shared" si="5"/>
        <v>49047.29256432171</v>
      </c>
      <c r="R69" s="31">
        <f>Q69+M69+I69+E69</f>
        <v>148043.27483174624</v>
      </c>
    </row>
    <row r="70" spans="1:18" s="26" customFormat="1" ht="15" x14ac:dyDescent="0.25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</row>
    <row r="71" spans="1:18" s="26" customFormat="1" ht="18.75" x14ac:dyDescent="0.3">
      <c r="A71" s="27" t="s">
        <v>131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1:18" s="26" customFormat="1" ht="14.25" customHeight="1" x14ac:dyDescent="0.2">
      <c r="A72" s="30" t="s">
        <v>76</v>
      </c>
      <c r="B72" s="31">
        <v>9935.9805851677793</v>
      </c>
      <c r="C72" s="31">
        <v>11041.976614105006</v>
      </c>
      <c r="D72" s="31">
        <v>11795.492607803708</v>
      </c>
      <c r="E72" s="31">
        <f t="shared" ref="E72:E123" si="6">SUM(B72:D72)</f>
        <v>32773.449807076497</v>
      </c>
      <c r="F72" s="31">
        <v>13025.575996085108</v>
      </c>
      <c r="G72" s="31">
        <v>13667.59320312672</v>
      </c>
      <c r="H72" s="31">
        <v>14566.776966490321</v>
      </c>
      <c r="I72" s="31">
        <f t="shared" ref="I72:I123" si="7">SUM(F72:H72)</f>
        <v>41259.946165702146</v>
      </c>
      <c r="J72" s="31">
        <f t="shared" ref="J72:L123" si="8">1.1*F72</f>
        <v>14328.13359569362</v>
      </c>
      <c r="K72" s="31">
        <f t="shared" si="8"/>
        <v>15034.352523439393</v>
      </c>
      <c r="L72" s="31">
        <f t="shared" si="8"/>
        <v>16023.454663139355</v>
      </c>
      <c r="M72" s="31">
        <f t="shared" ref="M72:M123" si="9">SUM(J72:L72)</f>
        <v>45385.940782272366</v>
      </c>
      <c r="N72" s="31">
        <f t="shared" ref="N72:P123" si="10">1.2*J72</f>
        <v>17193.760314832343</v>
      </c>
      <c r="O72" s="31">
        <f t="shared" si="10"/>
        <v>18041.223028127271</v>
      </c>
      <c r="P72" s="31">
        <f t="shared" si="10"/>
        <v>19228.145595767226</v>
      </c>
      <c r="Q72" s="31">
        <f t="shared" ref="Q72:Q123" si="11">SUM(N72:P72)</f>
        <v>54463.128938726848</v>
      </c>
      <c r="R72" s="31">
        <f>Q72+M72+I72+E72</f>
        <v>173882.46569377783</v>
      </c>
    </row>
    <row r="73" spans="1:18" s="26" customFormat="1" x14ac:dyDescent="0.2">
      <c r="A73" s="30" t="s">
        <v>118</v>
      </c>
      <c r="B73" s="31">
        <v>5835.7026242297643</v>
      </c>
      <c r="C73" s="31">
        <v>6630.581071043187</v>
      </c>
      <c r="D73" s="31">
        <v>7553.14361225424</v>
      </c>
      <c r="E73" s="31">
        <f t="shared" si="6"/>
        <v>20019.427307527192</v>
      </c>
      <c r="F73" s="31">
        <v>7914.6154851264073</v>
      </c>
      <c r="G73" s="31">
        <v>9533.1462591808868</v>
      </c>
      <c r="H73" s="31">
        <v>10185.95367138286</v>
      </c>
      <c r="I73" s="31">
        <f t="shared" si="7"/>
        <v>27633.715415690156</v>
      </c>
      <c r="J73" s="31">
        <f t="shared" si="8"/>
        <v>8706.0770336390488</v>
      </c>
      <c r="K73" s="31">
        <f t="shared" si="8"/>
        <v>10486.460885098977</v>
      </c>
      <c r="L73" s="31">
        <f t="shared" si="8"/>
        <v>11204.549038521147</v>
      </c>
      <c r="M73" s="31">
        <f t="shared" si="9"/>
        <v>30397.086957259169</v>
      </c>
      <c r="N73" s="31">
        <f t="shared" si="10"/>
        <v>10447.292440366859</v>
      </c>
      <c r="O73" s="31">
        <f t="shared" si="10"/>
        <v>12583.753062118773</v>
      </c>
      <c r="P73" s="31">
        <f t="shared" si="10"/>
        <v>13445.458846225376</v>
      </c>
      <c r="Q73" s="31">
        <f t="shared" si="11"/>
        <v>36476.504348711009</v>
      </c>
      <c r="R73" s="31">
        <f>Q73+M73+I73+E73</f>
        <v>114526.73402918753</v>
      </c>
    </row>
    <row r="74" spans="1:18" s="26" customFormat="1" x14ac:dyDescent="0.2">
      <c r="A74" s="30" t="s">
        <v>119</v>
      </c>
      <c r="B74" s="31">
        <v>16142.146919903347</v>
      </c>
      <c r="C74" s="31">
        <v>16606.125741798965</v>
      </c>
      <c r="D74" s="31">
        <v>13610.045442271445</v>
      </c>
      <c r="E74" s="31">
        <f t="shared" si="6"/>
        <v>46358.318103973761</v>
      </c>
      <c r="F74" s="31">
        <v>11696.582393833709</v>
      </c>
      <c r="G74" s="31">
        <v>9612.2744303568816</v>
      </c>
      <c r="H74" s="31">
        <v>6377.0112497746513</v>
      </c>
      <c r="I74" s="31">
        <f t="shared" si="7"/>
        <v>27685.868073965241</v>
      </c>
      <c r="J74" s="31">
        <f t="shared" si="8"/>
        <v>12866.240633217081</v>
      </c>
      <c r="K74" s="31">
        <f t="shared" si="8"/>
        <v>10573.50187339257</v>
      </c>
      <c r="L74" s="31">
        <f t="shared" si="8"/>
        <v>7014.7123747521173</v>
      </c>
      <c r="M74" s="31">
        <f t="shared" si="9"/>
        <v>30454.454881361769</v>
      </c>
      <c r="N74" s="31">
        <f t="shared" si="10"/>
        <v>15439.488759860496</v>
      </c>
      <c r="O74" s="31">
        <f t="shared" si="10"/>
        <v>12688.202248071084</v>
      </c>
      <c r="P74" s="31">
        <f t="shared" si="10"/>
        <v>8417.6548497025397</v>
      </c>
      <c r="Q74" s="31">
        <f t="shared" si="11"/>
        <v>36545.345857634122</v>
      </c>
      <c r="R74" s="31">
        <f>Q74+M74+I74+E74</f>
        <v>141043.9869169349</v>
      </c>
    </row>
    <row r="75" spans="1:18" s="26" customFormat="1" x14ac:dyDescent="0.2">
      <c r="A75" s="30" t="s">
        <v>120</v>
      </c>
      <c r="B75" s="31">
        <v>6765.4586355477268</v>
      </c>
      <c r="C75" s="31">
        <v>8220.3379646700323</v>
      </c>
      <c r="D75" s="31">
        <v>12270.26163485968</v>
      </c>
      <c r="E75" s="31">
        <f t="shared" si="6"/>
        <v>27256.058235077442</v>
      </c>
      <c r="F75" s="31">
        <v>15023.56231827903</v>
      </c>
      <c r="G75" s="31">
        <v>17724.710343423281</v>
      </c>
      <c r="H75" s="31">
        <v>15555.879106190279</v>
      </c>
      <c r="I75" s="31">
        <f t="shared" si="7"/>
        <v>48304.151767892588</v>
      </c>
      <c r="J75" s="31">
        <f t="shared" si="8"/>
        <v>16525.918550106933</v>
      </c>
      <c r="K75" s="31">
        <f t="shared" si="8"/>
        <v>19497.18137776561</v>
      </c>
      <c r="L75" s="31">
        <f t="shared" si="8"/>
        <v>17111.467016809307</v>
      </c>
      <c r="M75" s="31">
        <f t="shared" si="9"/>
        <v>53134.56694468185</v>
      </c>
      <c r="N75" s="31">
        <f t="shared" si="10"/>
        <v>19831.102260128318</v>
      </c>
      <c r="O75" s="31">
        <f t="shared" si="10"/>
        <v>23396.617653318732</v>
      </c>
      <c r="P75" s="31">
        <f t="shared" si="10"/>
        <v>20533.760420171169</v>
      </c>
      <c r="Q75" s="31">
        <f t="shared" si="11"/>
        <v>63761.480333618223</v>
      </c>
      <c r="R75" s="31">
        <f>Q75+M75+I75+E75</f>
        <v>192456.25728127011</v>
      </c>
    </row>
    <row r="76" spans="1:18" s="26" customFormat="1" ht="15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s="26" customFormat="1" ht="18.75" x14ac:dyDescent="0.3">
      <c r="A77" s="27" t="s">
        <v>132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8" s="26" customFormat="1" x14ac:dyDescent="0.2">
      <c r="A78" s="30" t="s">
        <v>76</v>
      </c>
      <c r="B78" s="31">
        <v>6541.820999999999</v>
      </c>
      <c r="C78" s="31">
        <v>7270.0055999999995</v>
      </c>
      <c r="D78" s="31">
        <v>7766.1183599999995</v>
      </c>
      <c r="E78" s="31">
        <f t="shared" si="6"/>
        <v>21577.944959999997</v>
      </c>
      <c r="F78" s="31">
        <v>8576.0017199999984</v>
      </c>
      <c r="G78" s="31">
        <v>8998.7039999999997</v>
      </c>
      <c r="H78" s="31">
        <v>9590.7240000000002</v>
      </c>
      <c r="I78" s="31">
        <f t="shared" si="7"/>
        <v>27165.42972</v>
      </c>
      <c r="J78" s="31">
        <f t="shared" si="8"/>
        <v>9433.6018919999988</v>
      </c>
      <c r="K78" s="31">
        <f t="shared" si="8"/>
        <v>9898.5744000000013</v>
      </c>
      <c r="L78" s="31">
        <f t="shared" si="8"/>
        <v>10549.796400000001</v>
      </c>
      <c r="M78" s="31">
        <f t="shared" si="9"/>
        <v>29881.972692000003</v>
      </c>
      <c r="N78" s="31">
        <f t="shared" si="10"/>
        <v>11320.322270399998</v>
      </c>
      <c r="O78" s="31">
        <f t="shared" si="10"/>
        <v>11878.289280000001</v>
      </c>
      <c r="P78" s="31">
        <f t="shared" si="10"/>
        <v>12659.75568</v>
      </c>
      <c r="Q78" s="31">
        <f t="shared" si="11"/>
        <v>35858.367230399999</v>
      </c>
      <c r="R78" s="31">
        <f>Q78+M78+I78+E78</f>
        <v>114483.7146024</v>
      </c>
    </row>
    <row r="79" spans="1:18" s="26" customFormat="1" x14ac:dyDescent="0.2">
      <c r="A79" s="30" t="s">
        <v>118</v>
      </c>
      <c r="B79" s="31">
        <v>3842.2097999999996</v>
      </c>
      <c r="C79" s="31">
        <v>4365.55548</v>
      </c>
      <c r="D79" s="31">
        <v>4972.9679999999998</v>
      </c>
      <c r="E79" s="31">
        <f t="shared" si="6"/>
        <v>13180.73328</v>
      </c>
      <c r="F79" s="31">
        <v>5210.9600399999999</v>
      </c>
      <c r="G79" s="31">
        <v>6276.5960400000004</v>
      </c>
      <c r="H79" s="31">
        <v>6706.4025599999995</v>
      </c>
      <c r="I79" s="31">
        <f t="shared" si="7"/>
        <v>18193.958640000001</v>
      </c>
      <c r="J79" s="31">
        <f t="shared" si="8"/>
        <v>5732.0560440000008</v>
      </c>
      <c r="K79" s="31">
        <f t="shared" si="8"/>
        <v>6904.2556440000008</v>
      </c>
      <c r="L79" s="31">
        <f t="shared" si="8"/>
        <v>7377.0428160000001</v>
      </c>
      <c r="M79" s="31">
        <f t="shared" si="9"/>
        <v>20013.354504000003</v>
      </c>
      <c r="N79" s="31">
        <f t="shared" si="10"/>
        <v>6878.467252800001</v>
      </c>
      <c r="O79" s="31">
        <f t="shared" si="10"/>
        <v>8285.1067727999998</v>
      </c>
      <c r="P79" s="31">
        <f t="shared" si="10"/>
        <v>8852.4513791999998</v>
      </c>
      <c r="Q79" s="31">
        <f t="shared" si="11"/>
        <v>24016.025404799999</v>
      </c>
      <c r="R79" s="31">
        <f>Q79+M79+I79+E79</f>
        <v>75404.071828800006</v>
      </c>
    </row>
    <row r="80" spans="1:18" s="26" customFormat="1" x14ac:dyDescent="0.2">
      <c r="A80" s="30" t="s">
        <v>119</v>
      </c>
      <c r="B80" s="31">
        <v>10627.94304</v>
      </c>
      <c r="C80" s="31">
        <v>10933.425360000001</v>
      </c>
      <c r="D80" s="31">
        <v>8960.8147199999985</v>
      </c>
      <c r="E80" s="31">
        <f t="shared" si="6"/>
        <v>30522.183119999998</v>
      </c>
      <c r="F80" s="31">
        <v>7700.9961599999997</v>
      </c>
      <c r="G80" s="31">
        <v>6328.6937999999991</v>
      </c>
      <c r="H80" s="31">
        <v>4198.6058400000002</v>
      </c>
      <c r="I80" s="31">
        <f t="shared" si="7"/>
        <v>18228.2958</v>
      </c>
      <c r="J80" s="31">
        <f t="shared" si="8"/>
        <v>8471.0957760000001</v>
      </c>
      <c r="K80" s="31">
        <f t="shared" si="8"/>
        <v>6961.5631799999992</v>
      </c>
      <c r="L80" s="31">
        <f t="shared" si="8"/>
        <v>4618.4664240000002</v>
      </c>
      <c r="M80" s="31">
        <f t="shared" si="9"/>
        <v>20051.125379999998</v>
      </c>
      <c r="N80" s="31">
        <f t="shared" si="10"/>
        <v>10165.314931200001</v>
      </c>
      <c r="O80" s="31">
        <f t="shared" si="10"/>
        <v>8353.8758159999979</v>
      </c>
      <c r="P80" s="31">
        <f t="shared" si="10"/>
        <v>5542.1597087999999</v>
      </c>
      <c r="Q80" s="31">
        <f t="shared" si="11"/>
        <v>24061.350456</v>
      </c>
      <c r="R80" s="31">
        <f>Q80+M80+I80+E80</f>
        <v>92862.954755999992</v>
      </c>
    </row>
    <row r="81" spans="1:18" s="26" customFormat="1" x14ac:dyDescent="0.2">
      <c r="A81" s="30" t="s">
        <v>120</v>
      </c>
      <c r="B81" s="31">
        <v>4454.3584799999999</v>
      </c>
      <c r="C81" s="31">
        <v>5412.2468400000007</v>
      </c>
      <c r="D81" s="31">
        <v>8078.7049199999983</v>
      </c>
      <c r="E81" s="31">
        <f t="shared" si="6"/>
        <v>17945.310239999999</v>
      </c>
      <c r="F81" s="31">
        <v>9891.4701600000008</v>
      </c>
      <c r="G81" s="31">
        <v>11669.898239999999</v>
      </c>
      <c r="H81" s="31">
        <v>10241.946</v>
      </c>
      <c r="I81" s="31">
        <f t="shared" si="7"/>
        <v>31803.314399999999</v>
      </c>
      <c r="J81" s="31">
        <f t="shared" si="8"/>
        <v>10880.617176000002</v>
      </c>
      <c r="K81" s="31">
        <f t="shared" si="8"/>
        <v>12836.888063999999</v>
      </c>
      <c r="L81" s="31">
        <f t="shared" si="8"/>
        <v>11266.140600000001</v>
      </c>
      <c r="M81" s="31">
        <f t="shared" si="9"/>
        <v>34983.645839999997</v>
      </c>
      <c r="N81" s="31">
        <f t="shared" si="10"/>
        <v>13056.740611200001</v>
      </c>
      <c r="O81" s="31">
        <f t="shared" si="10"/>
        <v>15404.265676799998</v>
      </c>
      <c r="P81" s="31">
        <f t="shared" si="10"/>
        <v>13519.36872</v>
      </c>
      <c r="Q81" s="31">
        <f t="shared" si="11"/>
        <v>41980.375007999995</v>
      </c>
      <c r="R81" s="31">
        <f>Q81+M81+I81+E81</f>
        <v>126712.64548799998</v>
      </c>
    </row>
    <row r="82" spans="1:18" s="26" customFormat="1" ht="15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s="26" customFormat="1" ht="18.75" x14ac:dyDescent="0.3">
      <c r="A83" s="27" t="s">
        <v>133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1:18" s="26" customFormat="1" x14ac:dyDescent="0.2">
      <c r="A84" s="30" t="s">
        <v>76</v>
      </c>
      <c r="B84" s="31">
        <v>8504.3672999999999</v>
      </c>
      <c r="C84" s="31">
        <v>9451.0072799999998</v>
      </c>
      <c r="D84" s="31">
        <v>10095.953868000001</v>
      </c>
      <c r="E84" s="31">
        <f t="shared" si="6"/>
        <v>28051.328448</v>
      </c>
      <c r="F84" s="31">
        <v>11148.802235999998</v>
      </c>
      <c r="G84" s="31">
        <v>11698.315200000001</v>
      </c>
      <c r="H84" s="31">
        <v>12467.941200000001</v>
      </c>
      <c r="I84" s="31">
        <f t="shared" si="7"/>
        <v>35315.058636000002</v>
      </c>
      <c r="J84" s="31">
        <f t="shared" si="8"/>
        <v>12263.682459599999</v>
      </c>
      <c r="K84" s="31">
        <f t="shared" si="8"/>
        <v>12868.146720000002</v>
      </c>
      <c r="L84" s="31">
        <f t="shared" si="8"/>
        <v>13714.735320000002</v>
      </c>
      <c r="M84" s="31">
        <f t="shared" si="9"/>
        <v>38846.564499600005</v>
      </c>
      <c r="N84" s="31">
        <f t="shared" si="10"/>
        <v>14716.418951519998</v>
      </c>
      <c r="O84" s="31">
        <f t="shared" si="10"/>
        <v>15441.776064000001</v>
      </c>
      <c r="P84" s="31">
        <f t="shared" si="10"/>
        <v>16457.682384</v>
      </c>
      <c r="Q84" s="31">
        <f t="shared" si="11"/>
        <v>46615.877399520003</v>
      </c>
      <c r="R84" s="31">
        <f>Q84+M84+I84+E84</f>
        <v>148828.82898312001</v>
      </c>
    </row>
    <row r="85" spans="1:18" s="26" customFormat="1" x14ac:dyDescent="0.2">
      <c r="A85" s="30" t="s">
        <v>118</v>
      </c>
      <c r="B85" s="31">
        <v>4994.8727399999998</v>
      </c>
      <c r="C85" s="31">
        <v>5675.2221239999999</v>
      </c>
      <c r="D85" s="31">
        <v>6464.8584000000001</v>
      </c>
      <c r="E85" s="31">
        <f t="shared" si="6"/>
        <v>17134.953264</v>
      </c>
      <c r="F85" s="31">
        <v>6774.2480519999999</v>
      </c>
      <c r="G85" s="31">
        <v>8159.5748520000006</v>
      </c>
      <c r="H85" s="31">
        <v>8718.3233280000004</v>
      </c>
      <c r="I85" s="31">
        <f t="shared" si="7"/>
        <v>23652.146231999999</v>
      </c>
      <c r="J85" s="31">
        <f t="shared" si="8"/>
        <v>7451.6728572000002</v>
      </c>
      <c r="K85" s="31">
        <f t="shared" si="8"/>
        <v>8975.5323372000021</v>
      </c>
      <c r="L85" s="31">
        <f t="shared" si="8"/>
        <v>9590.155660800001</v>
      </c>
      <c r="M85" s="31">
        <f t="shared" si="9"/>
        <v>26017.360855200001</v>
      </c>
      <c r="N85" s="31">
        <f t="shared" si="10"/>
        <v>8942.0074286399995</v>
      </c>
      <c r="O85" s="31">
        <f t="shared" si="10"/>
        <v>10770.638804640002</v>
      </c>
      <c r="P85" s="31">
        <f t="shared" si="10"/>
        <v>11508.186792960001</v>
      </c>
      <c r="Q85" s="31">
        <f t="shared" si="11"/>
        <v>31220.833026240001</v>
      </c>
      <c r="R85" s="31">
        <f>Q85+M85+I85+E85</f>
        <v>98025.293377440001</v>
      </c>
    </row>
    <row r="86" spans="1:18" s="26" customFormat="1" x14ac:dyDescent="0.2">
      <c r="A86" s="30" t="s">
        <v>119</v>
      </c>
      <c r="B86" s="31">
        <v>13816.325952000001</v>
      </c>
      <c r="C86" s="31">
        <v>14213.452968000001</v>
      </c>
      <c r="D86" s="31">
        <v>11649.059135999998</v>
      </c>
      <c r="E86" s="31">
        <f t="shared" si="6"/>
        <v>39678.838056000001</v>
      </c>
      <c r="F86" s="31">
        <v>10011.295007999999</v>
      </c>
      <c r="G86" s="31">
        <v>8227.3019399999994</v>
      </c>
      <c r="H86" s="31">
        <v>5458.1875920000002</v>
      </c>
      <c r="I86" s="31">
        <f t="shared" si="7"/>
        <v>23696.784540000001</v>
      </c>
      <c r="J86" s="31">
        <f t="shared" si="8"/>
        <v>11012.424508800001</v>
      </c>
      <c r="K86" s="31">
        <f t="shared" si="8"/>
        <v>9050.032134000001</v>
      </c>
      <c r="L86" s="31">
        <f t="shared" si="8"/>
        <v>6004.0063512000006</v>
      </c>
      <c r="M86" s="31">
        <f t="shared" si="9"/>
        <v>26066.462994000005</v>
      </c>
      <c r="N86" s="31">
        <f t="shared" si="10"/>
        <v>13214.90941056</v>
      </c>
      <c r="O86" s="31">
        <f t="shared" si="10"/>
        <v>10860.038560800002</v>
      </c>
      <c r="P86" s="31">
        <f t="shared" si="10"/>
        <v>7204.8076214400007</v>
      </c>
      <c r="Q86" s="31">
        <f t="shared" si="11"/>
        <v>31279.7555928</v>
      </c>
      <c r="R86" s="31">
        <f>Q86+M86+I86+E86</f>
        <v>120721.84118280001</v>
      </c>
    </row>
    <row r="87" spans="1:18" s="26" customFormat="1" x14ac:dyDescent="0.2">
      <c r="A87" s="30" t="s">
        <v>120</v>
      </c>
      <c r="B87" s="31">
        <v>5790.6660240000001</v>
      </c>
      <c r="C87" s="31">
        <v>7035.920892000001</v>
      </c>
      <c r="D87" s="31">
        <v>10502.316395999998</v>
      </c>
      <c r="E87" s="31">
        <f t="shared" si="6"/>
        <v>23328.903311999999</v>
      </c>
      <c r="F87" s="31">
        <v>12858.911208000001</v>
      </c>
      <c r="G87" s="31">
        <v>15170.867711999999</v>
      </c>
      <c r="H87" s="31">
        <v>13314.5298</v>
      </c>
      <c r="I87" s="31">
        <f t="shared" si="7"/>
        <v>41344.308720000001</v>
      </c>
      <c r="J87" s="31">
        <f t="shared" si="8"/>
        <v>14144.802328800002</v>
      </c>
      <c r="K87" s="31">
        <f t="shared" si="8"/>
        <v>16687.954483199999</v>
      </c>
      <c r="L87" s="31">
        <f t="shared" si="8"/>
        <v>14645.982780000002</v>
      </c>
      <c r="M87" s="31">
        <f t="shared" si="9"/>
        <v>45478.739591999998</v>
      </c>
      <c r="N87" s="31">
        <f t="shared" si="10"/>
        <v>16973.762794560003</v>
      </c>
      <c r="O87" s="31">
        <f t="shared" si="10"/>
        <v>20025.545379839998</v>
      </c>
      <c r="P87" s="31">
        <f t="shared" si="10"/>
        <v>17575.179336000001</v>
      </c>
      <c r="Q87" s="31">
        <f t="shared" si="11"/>
        <v>54574.487510400002</v>
      </c>
      <c r="R87" s="31">
        <f>Q87+M87+I87+E87</f>
        <v>164726.43913440002</v>
      </c>
    </row>
    <row r="88" spans="1:18" s="26" customFormat="1" ht="15" x14ac:dyDescent="0.25">
      <c r="A88" s="32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</row>
    <row r="89" spans="1:18" s="26" customFormat="1" ht="18.75" x14ac:dyDescent="0.3">
      <c r="A89" s="27" t="s">
        <v>134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1:18" s="26" customFormat="1" x14ac:dyDescent="0.2">
      <c r="A90" s="30" t="s">
        <v>76</v>
      </c>
      <c r="B90" s="31">
        <v>8419.3236269999998</v>
      </c>
      <c r="C90" s="31">
        <v>9356.4972072</v>
      </c>
      <c r="D90" s="31">
        <v>9994.9943293200013</v>
      </c>
      <c r="E90" s="31">
        <f t="shared" si="6"/>
        <v>27770.815163520001</v>
      </c>
      <c r="F90" s="31">
        <v>11037.314213639998</v>
      </c>
      <c r="G90" s="31">
        <v>11581.332048</v>
      </c>
      <c r="H90" s="31">
        <v>12343.261788000002</v>
      </c>
      <c r="I90" s="31">
        <f t="shared" si="7"/>
        <v>34961.908049639998</v>
      </c>
      <c r="J90" s="31">
        <f t="shared" si="8"/>
        <v>12141.045635003999</v>
      </c>
      <c r="K90" s="31">
        <f t="shared" si="8"/>
        <v>12739.465252800001</v>
      </c>
      <c r="L90" s="31">
        <f t="shared" si="8"/>
        <v>13577.587966800003</v>
      </c>
      <c r="M90" s="31">
        <f t="shared" si="9"/>
        <v>38458.098854604003</v>
      </c>
      <c r="N90" s="31">
        <f t="shared" si="10"/>
        <v>14569.254762004797</v>
      </c>
      <c r="O90" s="31">
        <f t="shared" si="10"/>
        <v>15287.358303360001</v>
      </c>
      <c r="P90" s="31">
        <f t="shared" si="10"/>
        <v>16293.105560160004</v>
      </c>
      <c r="Q90" s="31">
        <f t="shared" si="11"/>
        <v>46149.718625524802</v>
      </c>
      <c r="R90" s="31">
        <f>Q90+M90+I90+E90</f>
        <v>147340.54069328881</v>
      </c>
    </row>
    <row r="91" spans="1:18" s="26" customFormat="1" x14ac:dyDescent="0.2">
      <c r="A91" s="30" t="s">
        <v>118</v>
      </c>
      <c r="B91" s="31">
        <v>4944.9240125999995</v>
      </c>
      <c r="C91" s="31">
        <v>5618.46990276</v>
      </c>
      <c r="D91" s="31">
        <v>6400.2098159999996</v>
      </c>
      <c r="E91" s="31">
        <f t="shared" si="6"/>
        <v>16963.603731359999</v>
      </c>
      <c r="F91" s="31">
        <v>6706.5055714800001</v>
      </c>
      <c r="G91" s="31">
        <v>8077.979103480001</v>
      </c>
      <c r="H91" s="31">
        <v>8631.14009472</v>
      </c>
      <c r="I91" s="31">
        <f t="shared" si="7"/>
        <v>23415.624769679998</v>
      </c>
      <c r="J91" s="31">
        <f t="shared" si="8"/>
        <v>7377.1561286280003</v>
      </c>
      <c r="K91" s="31">
        <f t="shared" si="8"/>
        <v>8885.7770138280011</v>
      </c>
      <c r="L91" s="31">
        <f t="shared" si="8"/>
        <v>9494.2541041920013</v>
      </c>
      <c r="M91" s="31">
        <f t="shared" si="9"/>
        <v>25757.187246648002</v>
      </c>
      <c r="N91" s="31">
        <f t="shared" si="10"/>
        <v>8852.5873543535999</v>
      </c>
      <c r="O91" s="31">
        <f t="shared" si="10"/>
        <v>10662.932416593601</v>
      </c>
      <c r="P91" s="31">
        <f t="shared" si="10"/>
        <v>11393.1049250304</v>
      </c>
      <c r="Q91" s="31">
        <f t="shared" si="11"/>
        <v>30908.624695977604</v>
      </c>
      <c r="R91" s="31">
        <f>Q91+M91+I91+E91</f>
        <v>97045.040443665595</v>
      </c>
    </row>
    <row r="92" spans="1:18" s="26" customFormat="1" x14ac:dyDescent="0.2">
      <c r="A92" s="30" t="s">
        <v>119</v>
      </c>
      <c r="B92" s="31">
        <v>13678.16269248</v>
      </c>
      <c r="C92" s="31">
        <v>14071.31843832</v>
      </c>
      <c r="D92" s="31">
        <v>11532.568544639998</v>
      </c>
      <c r="E92" s="31">
        <f t="shared" si="6"/>
        <v>39282.049675439994</v>
      </c>
      <c r="F92" s="31">
        <v>9911.1820579199994</v>
      </c>
      <c r="G92" s="31">
        <v>8145.0289205999989</v>
      </c>
      <c r="H92" s="31">
        <v>5403.6057160800001</v>
      </c>
      <c r="I92" s="31">
        <f t="shared" si="7"/>
        <v>23459.816694599998</v>
      </c>
      <c r="J92" s="31">
        <f t="shared" si="8"/>
        <v>10902.300263712001</v>
      </c>
      <c r="K92" s="31">
        <f t="shared" si="8"/>
        <v>8959.5318126599996</v>
      </c>
      <c r="L92" s="31">
        <f t="shared" si="8"/>
        <v>5943.9662876880002</v>
      </c>
      <c r="M92" s="31">
        <f t="shared" si="9"/>
        <v>25805.79836406</v>
      </c>
      <c r="N92" s="31">
        <f t="shared" si="10"/>
        <v>13082.7603164544</v>
      </c>
      <c r="O92" s="31">
        <f t="shared" si="10"/>
        <v>10751.438175191999</v>
      </c>
      <c r="P92" s="31">
        <f t="shared" si="10"/>
        <v>7132.7595452256</v>
      </c>
      <c r="Q92" s="31">
        <f t="shared" si="11"/>
        <v>30966.958036871998</v>
      </c>
      <c r="R92" s="31">
        <f>Q92+M92+I92+E92</f>
        <v>119514.62277097198</v>
      </c>
    </row>
    <row r="93" spans="1:18" s="26" customFormat="1" x14ac:dyDescent="0.2">
      <c r="A93" s="30" t="s">
        <v>120</v>
      </c>
      <c r="B93" s="31">
        <v>5732.7593637600003</v>
      </c>
      <c r="C93" s="31">
        <v>6965.5616830800009</v>
      </c>
      <c r="D93" s="31">
        <v>10397.293232039998</v>
      </c>
      <c r="E93" s="31">
        <f t="shared" si="6"/>
        <v>23095.614278879999</v>
      </c>
      <c r="F93" s="31">
        <v>12730.322095920001</v>
      </c>
      <c r="G93" s="31">
        <v>15019.15903488</v>
      </c>
      <c r="H93" s="31">
        <v>13181.384502000001</v>
      </c>
      <c r="I93" s="31">
        <f t="shared" si="7"/>
        <v>40930.8656328</v>
      </c>
      <c r="J93" s="31">
        <f t="shared" si="8"/>
        <v>14003.354305512003</v>
      </c>
      <c r="K93" s="31">
        <f t="shared" si="8"/>
        <v>16521.074938368001</v>
      </c>
      <c r="L93" s="31">
        <f t="shared" si="8"/>
        <v>14499.522952200003</v>
      </c>
      <c r="M93" s="31">
        <f t="shared" si="9"/>
        <v>45023.952196080005</v>
      </c>
      <c r="N93" s="31">
        <f t="shared" si="10"/>
        <v>16804.025166614403</v>
      </c>
      <c r="O93" s="31">
        <f t="shared" si="10"/>
        <v>19825.289926041602</v>
      </c>
      <c r="P93" s="31">
        <f t="shared" si="10"/>
        <v>17399.427542640002</v>
      </c>
      <c r="Q93" s="31">
        <f t="shared" si="11"/>
        <v>54028.742635296003</v>
      </c>
      <c r="R93" s="31">
        <f>Q93+M93+I93+E93</f>
        <v>163079.17474305601</v>
      </c>
    </row>
    <row r="94" spans="1:18" s="26" customFormat="1" ht="1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s="26" customFormat="1" ht="18.75" x14ac:dyDescent="0.3">
      <c r="A95" s="27" t="s">
        <v>135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1:18" s="26" customFormat="1" x14ac:dyDescent="0.2">
      <c r="A96" s="30" t="s">
        <v>76</v>
      </c>
      <c r="B96" s="31">
        <v>7156.4250829499997</v>
      </c>
      <c r="C96" s="31">
        <v>7953.0226261199996</v>
      </c>
      <c r="D96" s="31">
        <v>8495.7451799220016</v>
      </c>
      <c r="E96" s="31">
        <f t="shared" si="6"/>
        <v>23605.192888992002</v>
      </c>
      <c r="F96" s="31">
        <v>9381.717081593999</v>
      </c>
      <c r="G96" s="31">
        <v>9844.1322407999996</v>
      </c>
      <c r="H96" s="31">
        <v>10491.772519800001</v>
      </c>
      <c r="I96" s="31">
        <f t="shared" si="7"/>
        <v>29717.621842193999</v>
      </c>
      <c r="J96" s="31">
        <f t="shared" si="8"/>
        <v>10319.8887897534</v>
      </c>
      <c r="K96" s="31">
        <f t="shared" si="8"/>
        <v>10828.545464880001</v>
      </c>
      <c r="L96" s="31">
        <f t="shared" si="8"/>
        <v>11540.949771780002</v>
      </c>
      <c r="M96" s="31">
        <f t="shared" si="9"/>
        <v>32689.384026413405</v>
      </c>
      <c r="N96" s="31">
        <f t="shared" si="10"/>
        <v>12383.866547704079</v>
      </c>
      <c r="O96" s="31">
        <f t="shared" si="10"/>
        <v>12994.254557856</v>
      </c>
      <c r="P96" s="31">
        <f t="shared" si="10"/>
        <v>13849.139726136002</v>
      </c>
      <c r="Q96" s="31">
        <f t="shared" si="11"/>
        <v>39227.260831696083</v>
      </c>
      <c r="R96" s="31">
        <f>Q96+M96+I96+E96</f>
        <v>125239.4595892955</v>
      </c>
    </row>
    <row r="97" spans="1:18" s="26" customFormat="1" x14ac:dyDescent="0.2">
      <c r="A97" s="30" t="s">
        <v>118</v>
      </c>
      <c r="B97" s="31">
        <v>4203.1854107099998</v>
      </c>
      <c r="C97" s="31">
        <v>4775.6994173459998</v>
      </c>
      <c r="D97" s="31">
        <v>5440.1783435999996</v>
      </c>
      <c r="E97" s="31">
        <f t="shared" si="6"/>
        <v>14419.063171655998</v>
      </c>
      <c r="F97" s="31">
        <v>5700.5297357580002</v>
      </c>
      <c r="G97" s="31">
        <v>6866.2822379580002</v>
      </c>
      <c r="H97" s="31">
        <v>7336.4690805119999</v>
      </c>
      <c r="I97" s="31">
        <f t="shared" si="7"/>
        <v>19903.281054228002</v>
      </c>
      <c r="J97" s="31">
        <f t="shared" si="8"/>
        <v>6270.5827093338012</v>
      </c>
      <c r="K97" s="31">
        <f t="shared" si="8"/>
        <v>7552.9104617538005</v>
      </c>
      <c r="L97" s="31">
        <f t="shared" si="8"/>
        <v>8070.1159885632005</v>
      </c>
      <c r="M97" s="31">
        <f t="shared" si="9"/>
        <v>21893.609159650801</v>
      </c>
      <c r="N97" s="31">
        <f t="shared" si="10"/>
        <v>7524.6992512005609</v>
      </c>
      <c r="O97" s="31">
        <f t="shared" si="10"/>
        <v>9063.4925541045595</v>
      </c>
      <c r="P97" s="31">
        <f t="shared" si="10"/>
        <v>9684.139186275841</v>
      </c>
      <c r="Q97" s="31">
        <f t="shared" si="11"/>
        <v>26272.330991580959</v>
      </c>
      <c r="R97" s="31">
        <f>Q97+M97+I97+E97</f>
        <v>82488.284377115764</v>
      </c>
    </row>
    <row r="98" spans="1:18" s="26" customFormat="1" x14ac:dyDescent="0.2">
      <c r="A98" s="30" t="s">
        <v>119</v>
      </c>
      <c r="B98" s="31">
        <v>11626.438288608</v>
      </c>
      <c r="C98" s="31">
        <v>11960.620672572</v>
      </c>
      <c r="D98" s="31">
        <v>9802.6832629439978</v>
      </c>
      <c r="E98" s="31">
        <f t="shared" si="6"/>
        <v>33389.742224123998</v>
      </c>
      <c r="F98" s="31">
        <v>8424.5047492319991</v>
      </c>
      <c r="G98" s="31">
        <v>6923.2745825099992</v>
      </c>
      <c r="H98" s="31">
        <v>4593.0648586679999</v>
      </c>
      <c r="I98" s="31">
        <f t="shared" si="7"/>
        <v>19940.844190409996</v>
      </c>
      <c r="J98" s="31">
        <f t="shared" si="8"/>
        <v>9266.9552241551992</v>
      </c>
      <c r="K98" s="31">
        <f t="shared" si="8"/>
        <v>7615.6020407609994</v>
      </c>
      <c r="L98" s="31">
        <f t="shared" si="8"/>
        <v>5052.3713445348003</v>
      </c>
      <c r="M98" s="31">
        <f t="shared" si="9"/>
        <v>21934.928609450999</v>
      </c>
      <c r="N98" s="31">
        <f t="shared" si="10"/>
        <v>11120.346268986239</v>
      </c>
      <c r="O98" s="31">
        <f t="shared" si="10"/>
        <v>9138.7224489131986</v>
      </c>
      <c r="P98" s="31">
        <f t="shared" si="10"/>
        <v>6062.8456134417602</v>
      </c>
      <c r="Q98" s="31">
        <f t="shared" si="11"/>
        <v>26321.914331341199</v>
      </c>
      <c r="R98" s="31">
        <f>Q98+M98+I98+E98</f>
        <v>101587.4293553262</v>
      </c>
    </row>
    <row r="99" spans="1:18" s="26" customFormat="1" x14ac:dyDescent="0.2">
      <c r="A99" s="30" t="s">
        <v>120</v>
      </c>
      <c r="B99" s="31">
        <v>4872.8454591959999</v>
      </c>
      <c r="C99" s="31">
        <v>5920.7274306180007</v>
      </c>
      <c r="D99" s="31">
        <v>8837.6992472339971</v>
      </c>
      <c r="E99" s="31">
        <f t="shared" si="6"/>
        <v>19631.272137047999</v>
      </c>
      <c r="F99" s="31">
        <v>10820.773781532</v>
      </c>
      <c r="G99" s="31">
        <v>12766.285179647999</v>
      </c>
      <c r="H99" s="31">
        <v>11204.176826700001</v>
      </c>
      <c r="I99" s="31">
        <f t="shared" si="7"/>
        <v>34791.235787879996</v>
      </c>
      <c r="J99" s="31">
        <f t="shared" si="8"/>
        <v>11902.8511596852</v>
      </c>
      <c r="K99" s="31">
        <f t="shared" si="8"/>
        <v>14042.913697612799</v>
      </c>
      <c r="L99" s="31">
        <f t="shared" si="8"/>
        <v>12324.594509370001</v>
      </c>
      <c r="M99" s="31">
        <f t="shared" si="9"/>
        <v>38270.359366668003</v>
      </c>
      <c r="N99" s="31">
        <f t="shared" si="10"/>
        <v>14283.42139162224</v>
      </c>
      <c r="O99" s="31">
        <f t="shared" si="10"/>
        <v>16851.49643713536</v>
      </c>
      <c r="P99" s="31">
        <f t="shared" si="10"/>
        <v>14789.513411244001</v>
      </c>
      <c r="Q99" s="31">
        <f t="shared" si="11"/>
        <v>45924.431240001599</v>
      </c>
      <c r="R99" s="31">
        <f>Q99+M99+I99+E99</f>
        <v>138617.2985315976</v>
      </c>
    </row>
    <row r="100" spans="1:18" s="26" customFormat="1" ht="15" x14ac:dyDescent="0.25">
      <c r="A100" s="32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</row>
    <row r="101" spans="1:18" s="26" customFormat="1" ht="18.75" x14ac:dyDescent="0.3">
      <c r="A101" s="27" t="s">
        <v>136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s="26" customFormat="1" x14ac:dyDescent="0.2">
      <c r="A102" s="30" t="s">
        <v>76</v>
      </c>
      <c r="B102" s="31">
        <v>8587.7100995399996</v>
      </c>
      <c r="C102" s="31">
        <v>9543.6271513439988</v>
      </c>
      <c r="D102" s="31">
        <v>10194.894215906401</v>
      </c>
      <c r="E102" s="31">
        <f t="shared" si="6"/>
        <v>28326.231466790399</v>
      </c>
      <c r="F102" s="31">
        <v>11258.060497912798</v>
      </c>
      <c r="G102" s="31">
        <v>11812.95868896</v>
      </c>
      <c r="H102" s="31">
        <v>12590.12702376</v>
      </c>
      <c r="I102" s="31">
        <f t="shared" si="7"/>
        <v>35661.146210632796</v>
      </c>
      <c r="J102" s="31">
        <f t="shared" si="8"/>
        <v>12383.866547704079</v>
      </c>
      <c r="K102" s="31">
        <f t="shared" si="8"/>
        <v>12994.254557856</v>
      </c>
      <c r="L102" s="31">
        <f t="shared" si="8"/>
        <v>13849.139726136002</v>
      </c>
      <c r="M102" s="31">
        <f t="shared" si="9"/>
        <v>39227.260831696083</v>
      </c>
      <c r="N102" s="31">
        <f t="shared" si="10"/>
        <v>14860.639857244894</v>
      </c>
      <c r="O102" s="31">
        <f t="shared" si="10"/>
        <v>15593.105469427199</v>
      </c>
      <c r="P102" s="31">
        <f t="shared" si="10"/>
        <v>16618.9676713632</v>
      </c>
      <c r="Q102" s="31">
        <f t="shared" si="11"/>
        <v>47072.712998035291</v>
      </c>
      <c r="R102" s="31">
        <f>Q102+M102+I102+E102</f>
        <v>150287.35150715458</v>
      </c>
    </row>
    <row r="103" spans="1:18" s="26" customFormat="1" x14ac:dyDescent="0.2">
      <c r="A103" s="30" t="s">
        <v>118</v>
      </c>
      <c r="B103" s="31">
        <v>5043.8224928519994</v>
      </c>
      <c r="C103" s="31">
        <v>5730.8393008151997</v>
      </c>
      <c r="D103" s="31">
        <v>6528.2140123199997</v>
      </c>
      <c r="E103" s="31">
        <f t="shared" si="6"/>
        <v>17302.875805987198</v>
      </c>
      <c r="F103" s="31">
        <v>6840.6356829096003</v>
      </c>
      <c r="G103" s="31">
        <v>8239.5386855495999</v>
      </c>
      <c r="H103" s="31">
        <v>8803.7628966144002</v>
      </c>
      <c r="I103" s="31">
        <f t="shared" si="7"/>
        <v>23883.9372650736</v>
      </c>
      <c r="J103" s="31">
        <f t="shared" si="8"/>
        <v>7524.6992512005609</v>
      </c>
      <c r="K103" s="31">
        <f t="shared" si="8"/>
        <v>9063.4925541045613</v>
      </c>
      <c r="L103" s="31">
        <f t="shared" si="8"/>
        <v>9684.139186275841</v>
      </c>
      <c r="M103" s="31">
        <f t="shared" si="9"/>
        <v>26272.330991580966</v>
      </c>
      <c r="N103" s="31">
        <f t="shared" si="10"/>
        <v>9029.6391014406727</v>
      </c>
      <c r="O103" s="31">
        <f t="shared" si="10"/>
        <v>10876.191064925473</v>
      </c>
      <c r="P103" s="31">
        <f t="shared" si="10"/>
        <v>11620.96702353101</v>
      </c>
      <c r="Q103" s="31">
        <f t="shared" si="11"/>
        <v>31526.797189897159</v>
      </c>
      <c r="R103" s="31">
        <f>Q103+M103+I103+E103</f>
        <v>98985.941252538934</v>
      </c>
    </row>
    <row r="104" spans="1:18" s="26" customFormat="1" x14ac:dyDescent="0.2">
      <c r="A104" s="30" t="s">
        <v>119</v>
      </c>
      <c r="B104" s="31">
        <v>13951.7259463296</v>
      </c>
      <c r="C104" s="31">
        <v>14352.744807086399</v>
      </c>
      <c r="D104" s="31">
        <v>11763.219915532796</v>
      </c>
      <c r="E104" s="31">
        <f t="shared" si="6"/>
        <v>40067.690668948795</v>
      </c>
      <c r="F104" s="31">
        <v>10109.405699078399</v>
      </c>
      <c r="G104" s="31">
        <v>8307.9294990119979</v>
      </c>
      <c r="H104" s="31">
        <v>5511.6778304015997</v>
      </c>
      <c r="I104" s="31">
        <f t="shared" si="7"/>
        <v>23929.013028491998</v>
      </c>
      <c r="J104" s="31">
        <f t="shared" si="8"/>
        <v>11120.346268986241</v>
      </c>
      <c r="K104" s="31">
        <f t="shared" si="8"/>
        <v>9138.7224489131986</v>
      </c>
      <c r="L104" s="31">
        <f t="shared" si="8"/>
        <v>6062.8456134417602</v>
      </c>
      <c r="M104" s="31">
        <f t="shared" si="9"/>
        <v>26321.914331341202</v>
      </c>
      <c r="N104" s="31">
        <f t="shared" si="10"/>
        <v>13344.415522783489</v>
      </c>
      <c r="O104" s="31">
        <f t="shared" si="10"/>
        <v>10966.466938695838</v>
      </c>
      <c r="P104" s="31">
        <f t="shared" si="10"/>
        <v>7275.414736130112</v>
      </c>
      <c r="Q104" s="31">
        <f t="shared" si="11"/>
        <v>31586.297197609438</v>
      </c>
      <c r="R104" s="31">
        <f>Q104+M104+I104+E104</f>
        <v>121904.91522639143</v>
      </c>
    </row>
    <row r="105" spans="1:18" s="26" customFormat="1" x14ac:dyDescent="0.2">
      <c r="A105" s="30" t="s">
        <v>120</v>
      </c>
      <c r="B105" s="31">
        <v>5847.4145510352</v>
      </c>
      <c r="C105" s="31">
        <v>7104.8729167416004</v>
      </c>
      <c r="D105" s="31">
        <v>10605.239096680796</v>
      </c>
      <c r="E105" s="31">
        <f t="shared" si="6"/>
        <v>23557.526564457599</v>
      </c>
      <c r="F105" s="31">
        <v>12984.928537838399</v>
      </c>
      <c r="G105" s="31">
        <v>15319.542215577598</v>
      </c>
      <c r="H105" s="31">
        <v>13445.01219204</v>
      </c>
      <c r="I105" s="31">
        <f t="shared" si="7"/>
        <v>41749.482945455995</v>
      </c>
      <c r="J105" s="31">
        <f t="shared" si="8"/>
        <v>14283.42139162224</v>
      </c>
      <c r="K105" s="31">
        <f t="shared" si="8"/>
        <v>16851.49643713536</v>
      </c>
      <c r="L105" s="31">
        <f t="shared" si="8"/>
        <v>14789.513411244001</v>
      </c>
      <c r="M105" s="31">
        <f t="shared" si="9"/>
        <v>45924.431240001599</v>
      </c>
      <c r="N105" s="31">
        <f t="shared" si="10"/>
        <v>17140.105669946686</v>
      </c>
      <c r="O105" s="31">
        <f t="shared" si="10"/>
        <v>20221.795724562431</v>
      </c>
      <c r="P105" s="31">
        <f t="shared" si="10"/>
        <v>17747.4160934928</v>
      </c>
      <c r="Q105" s="31">
        <f t="shared" si="11"/>
        <v>55109.317488001914</v>
      </c>
      <c r="R105" s="31">
        <f>Q105+M105+I105+E105</f>
        <v>166340.75823791712</v>
      </c>
    </row>
    <row r="106" spans="1:18" s="26" customFormat="1" ht="1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s="26" customFormat="1" ht="18.75" x14ac:dyDescent="0.3">
      <c r="A107" s="27" t="s">
        <v>137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s="26" customFormat="1" x14ac:dyDescent="0.2">
      <c r="A108" s="30" t="s">
        <v>76</v>
      </c>
      <c r="B108" s="31">
        <v>7643.0619885905999</v>
      </c>
      <c r="C108" s="31">
        <v>8493.8281646961586</v>
      </c>
      <c r="D108" s="31">
        <v>9073.4558521566978</v>
      </c>
      <c r="E108" s="31">
        <f t="shared" si="6"/>
        <v>25210.346005443454</v>
      </c>
      <c r="F108" s="31">
        <v>10019.673843142391</v>
      </c>
      <c r="G108" s="31">
        <v>10513.533233174399</v>
      </c>
      <c r="H108" s="31">
        <v>11205.2130511464</v>
      </c>
      <c r="I108" s="31">
        <f t="shared" si="7"/>
        <v>31738.420127463192</v>
      </c>
      <c r="J108" s="31">
        <f t="shared" si="8"/>
        <v>11021.64122745663</v>
      </c>
      <c r="K108" s="31">
        <f t="shared" si="8"/>
        <v>11564.88655649184</v>
      </c>
      <c r="L108" s="31">
        <f t="shared" si="8"/>
        <v>12325.73435626104</v>
      </c>
      <c r="M108" s="31">
        <f t="shared" si="9"/>
        <v>34912.26214020951</v>
      </c>
      <c r="N108" s="31">
        <f t="shared" si="10"/>
        <v>13225.969472947956</v>
      </c>
      <c r="O108" s="31">
        <f t="shared" si="10"/>
        <v>13877.863867790207</v>
      </c>
      <c r="P108" s="31">
        <f t="shared" si="10"/>
        <v>14790.881227513248</v>
      </c>
      <c r="Q108" s="31">
        <f t="shared" si="11"/>
        <v>41894.714568251409</v>
      </c>
      <c r="R108" s="31">
        <f>Q108+M108+I108+E108</f>
        <v>133755.74284136755</v>
      </c>
    </row>
    <row r="109" spans="1:18" s="26" customFormat="1" x14ac:dyDescent="0.2">
      <c r="A109" s="30" t="s">
        <v>118</v>
      </c>
      <c r="B109" s="31">
        <v>4489.0020186382799</v>
      </c>
      <c r="C109" s="31">
        <v>5100.4469777255281</v>
      </c>
      <c r="D109" s="31">
        <v>5810.1104709647998</v>
      </c>
      <c r="E109" s="31">
        <f t="shared" si="6"/>
        <v>15399.559467328607</v>
      </c>
      <c r="F109" s="31">
        <v>6088.1657577895439</v>
      </c>
      <c r="G109" s="31">
        <v>7333.189430139144</v>
      </c>
      <c r="H109" s="31">
        <v>7835.348977986816</v>
      </c>
      <c r="I109" s="31">
        <f t="shared" si="7"/>
        <v>21256.704165915504</v>
      </c>
      <c r="J109" s="31">
        <f t="shared" si="8"/>
        <v>6696.9823335684987</v>
      </c>
      <c r="K109" s="31">
        <f t="shared" si="8"/>
        <v>8066.5083731530594</v>
      </c>
      <c r="L109" s="31">
        <f t="shared" si="8"/>
        <v>8618.8838757854974</v>
      </c>
      <c r="M109" s="31">
        <f t="shared" si="9"/>
        <v>23382.374582507055</v>
      </c>
      <c r="N109" s="31">
        <f t="shared" si="10"/>
        <v>8036.3788002821984</v>
      </c>
      <c r="O109" s="31">
        <f t="shared" si="10"/>
        <v>9679.8100477836706</v>
      </c>
      <c r="P109" s="31">
        <f t="shared" si="10"/>
        <v>10342.660650942596</v>
      </c>
      <c r="Q109" s="31">
        <f t="shared" si="11"/>
        <v>28058.849499008466</v>
      </c>
      <c r="R109" s="31">
        <f>Q109+M109+I109+E109</f>
        <v>88097.487714759642</v>
      </c>
    </row>
    <row r="110" spans="1:18" s="26" customFormat="1" x14ac:dyDescent="0.2">
      <c r="A110" s="30" t="s">
        <v>119</v>
      </c>
      <c r="B110" s="31">
        <v>12417.036092233344</v>
      </c>
      <c r="C110" s="31">
        <v>12773.942878306896</v>
      </c>
      <c r="D110" s="31">
        <v>10469.265724824189</v>
      </c>
      <c r="E110" s="31">
        <f t="shared" si="6"/>
        <v>35660.244695364425</v>
      </c>
      <c r="F110" s="31">
        <v>8997.3710721797761</v>
      </c>
      <c r="G110" s="31">
        <v>7394.0572541206784</v>
      </c>
      <c r="H110" s="31">
        <v>4905.3932690574238</v>
      </c>
      <c r="I110" s="31">
        <f t="shared" si="7"/>
        <v>21296.821595357877</v>
      </c>
      <c r="J110" s="31">
        <f t="shared" si="8"/>
        <v>9897.1081793977537</v>
      </c>
      <c r="K110" s="31">
        <f t="shared" si="8"/>
        <v>8133.4629795327473</v>
      </c>
      <c r="L110" s="31">
        <f t="shared" si="8"/>
        <v>5395.9325959631669</v>
      </c>
      <c r="M110" s="31">
        <f t="shared" si="9"/>
        <v>23426.503754893667</v>
      </c>
      <c r="N110" s="31">
        <f t="shared" si="10"/>
        <v>11876.529815277305</v>
      </c>
      <c r="O110" s="31">
        <f t="shared" si="10"/>
        <v>9760.1555754392957</v>
      </c>
      <c r="P110" s="31">
        <f t="shared" si="10"/>
        <v>6475.1191151558005</v>
      </c>
      <c r="Q110" s="31">
        <f t="shared" si="11"/>
        <v>28111.804505872402</v>
      </c>
      <c r="R110" s="31">
        <f>Q110+M110+I110+E110</f>
        <v>108495.37455148836</v>
      </c>
    </row>
    <row r="111" spans="1:18" s="26" customFormat="1" x14ac:dyDescent="0.2">
      <c r="A111" s="30" t="s">
        <v>120</v>
      </c>
      <c r="B111" s="31">
        <v>5204.1989504213279</v>
      </c>
      <c r="C111" s="31">
        <v>6323.3368959000245</v>
      </c>
      <c r="D111" s="31">
        <v>9438.6627960459082</v>
      </c>
      <c r="E111" s="31">
        <f t="shared" si="6"/>
        <v>20966.198642367261</v>
      </c>
      <c r="F111" s="31">
        <v>11556.586398676176</v>
      </c>
      <c r="G111" s="31">
        <v>13634.392571864062</v>
      </c>
      <c r="H111" s="31">
        <v>11966.060850915599</v>
      </c>
      <c r="I111" s="31">
        <f t="shared" si="7"/>
        <v>37157.039821455837</v>
      </c>
      <c r="J111" s="31">
        <f t="shared" si="8"/>
        <v>12712.245038543795</v>
      </c>
      <c r="K111" s="31">
        <f t="shared" si="8"/>
        <v>14997.83182905047</v>
      </c>
      <c r="L111" s="31">
        <f t="shared" si="8"/>
        <v>13162.666936007159</v>
      </c>
      <c r="M111" s="31">
        <f t="shared" si="9"/>
        <v>40872.743803601428</v>
      </c>
      <c r="N111" s="31">
        <f t="shared" si="10"/>
        <v>15254.694046252553</v>
      </c>
      <c r="O111" s="31">
        <f t="shared" si="10"/>
        <v>17997.398194860565</v>
      </c>
      <c r="P111" s="31">
        <f t="shared" si="10"/>
        <v>15795.20032320859</v>
      </c>
      <c r="Q111" s="31">
        <f t="shared" si="11"/>
        <v>49047.29256432171</v>
      </c>
      <c r="R111" s="31">
        <f>Q111+M111+I111+E111</f>
        <v>148043.27483174624</v>
      </c>
    </row>
    <row r="112" spans="1:18" s="26" customFormat="1" ht="1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s="26" customFormat="1" ht="18.75" x14ac:dyDescent="0.3">
      <c r="A113" s="27" t="s">
        <v>138</v>
      </c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1:18" s="26" customFormat="1" x14ac:dyDescent="0.2">
      <c r="A114" s="30" t="s">
        <v>76</v>
      </c>
      <c r="B114" s="31">
        <v>9935.9805851677793</v>
      </c>
      <c r="C114" s="31">
        <v>11041.976614105006</v>
      </c>
      <c r="D114" s="31">
        <v>11795.492607803708</v>
      </c>
      <c r="E114" s="31">
        <f t="shared" si="6"/>
        <v>32773.449807076497</v>
      </c>
      <c r="F114" s="31">
        <v>13025.575996085108</v>
      </c>
      <c r="G114" s="31">
        <v>13667.59320312672</v>
      </c>
      <c r="H114" s="31">
        <v>14566.776966490321</v>
      </c>
      <c r="I114" s="31">
        <f t="shared" si="7"/>
        <v>41259.946165702146</v>
      </c>
      <c r="J114" s="31">
        <f t="shared" si="8"/>
        <v>14328.13359569362</v>
      </c>
      <c r="K114" s="31">
        <f t="shared" si="8"/>
        <v>15034.352523439393</v>
      </c>
      <c r="L114" s="31">
        <f t="shared" si="8"/>
        <v>16023.454663139355</v>
      </c>
      <c r="M114" s="31">
        <f t="shared" si="9"/>
        <v>45385.940782272366</v>
      </c>
      <c r="N114" s="31">
        <f t="shared" si="10"/>
        <v>17193.760314832343</v>
      </c>
      <c r="O114" s="31">
        <f t="shared" si="10"/>
        <v>18041.223028127271</v>
      </c>
      <c r="P114" s="31">
        <f t="shared" si="10"/>
        <v>19228.145595767226</v>
      </c>
      <c r="Q114" s="31">
        <f t="shared" si="11"/>
        <v>54463.128938726848</v>
      </c>
      <c r="R114" s="31">
        <f>Q114+M114+I114+E114</f>
        <v>173882.46569377783</v>
      </c>
    </row>
    <row r="115" spans="1:18" s="26" customFormat="1" x14ac:dyDescent="0.2">
      <c r="A115" s="30" t="s">
        <v>118</v>
      </c>
      <c r="B115" s="31">
        <v>5835.7026242297643</v>
      </c>
      <c r="C115" s="31">
        <v>6630.581071043187</v>
      </c>
      <c r="D115" s="31">
        <v>7553.14361225424</v>
      </c>
      <c r="E115" s="31">
        <f t="shared" si="6"/>
        <v>20019.427307527192</v>
      </c>
      <c r="F115" s="31">
        <v>7914.6154851264073</v>
      </c>
      <c r="G115" s="31">
        <v>9533.1462591808868</v>
      </c>
      <c r="H115" s="31">
        <v>10185.95367138286</v>
      </c>
      <c r="I115" s="31">
        <f t="shared" si="7"/>
        <v>27633.715415690156</v>
      </c>
      <c r="J115" s="31">
        <f t="shared" si="8"/>
        <v>8706.0770336390488</v>
      </c>
      <c r="K115" s="31">
        <f t="shared" si="8"/>
        <v>10486.460885098977</v>
      </c>
      <c r="L115" s="31">
        <f t="shared" si="8"/>
        <v>11204.549038521147</v>
      </c>
      <c r="M115" s="31">
        <f t="shared" si="9"/>
        <v>30397.086957259169</v>
      </c>
      <c r="N115" s="31">
        <f t="shared" si="10"/>
        <v>10447.292440366859</v>
      </c>
      <c r="O115" s="31">
        <f t="shared" si="10"/>
        <v>12583.753062118773</v>
      </c>
      <c r="P115" s="31">
        <f t="shared" si="10"/>
        <v>13445.458846225376</v>
      </c>
      <c r="Q115" s="31">
        <f t="shared" si="11"/>
        <v>36476.504348711009</v>
      </c>
      <c r="R115" s="31">
        <f>Q115+M115+I115+E115</f>
        <v>114526.73402918753</v>
      </c>
    </row>
    <row r="116" spans="1:18" s="26" customFormat="1" x14ac:dyDescent="0.2">
      <c r="A116" s="30" t="s">
        <v>119</v>
      </c>
      <c r="B116" s="31">
        <v>16142.146919903347</v>
      </c>
      <c r="C116" s="31">
        <v>16606.125741798965</v>
      </c>
      <c r="D116" s="31">
        <v>13610.045442271445</v>
      </c>
      <c r="E116" s="31">
        <f t="shared" si="6"/>
        <v>46358.318103973761</v>
      </c>
      <c r="F116" s="31">
        <v>11696.582393833709</v>
      </c>
      <c r="G116" s="31">
        <v>9612.2744303568816</v>
      </c>
      <c r="H116" s="31">
        <v>6377.0112497746513</v>
      </c>
      <c r="I116" s="31">
        <f t="shared" si="7"/>
        <v>27685.868073965241</v>
      </c>
      <c r="J116" s="31">
        <f t="shared" si="8"/>
        <v>12866.240633217081</v>
      </c>
      <c r="K116" s="31">
        <f t="shared" si="8"/>
        <v>10573.50187339257</v>
      </c>
      <c r="L116" s="31">
        <f t="shared" si="8"/>
        <v>7014.7123747521173</v>
      </c>
      <c r="M116" s="31">
        <f t="shared" si="9"/>
        <v>30454.454881361769</v>
      </c>
      <c r="N116" s="31">
        <f t="shared" si="10"/>
        <v>15439.488759860496</v>
      </c>
      <c r="O116" s="31">
        <f t="shared" si="10"/>
        <v>12688.202248071084</v>
      </c>
      <c r="P116" s="31">
        <f t="shared" si="10"/>
        <v>8417.6548497025397</v>
      </c>
      <c r="Q116" s="31">
        <f t="shared" si="11"/>
        <v>36545.345857634122</v>
      </c>
      <c r="R116" s="31">
        <f>Q116+M116+I116+E116</f>
        <v>141043.9869169349</v>
      </c>
    </row>
    <row r="117" spans="1:18" s="26" customFormat="1" x14ac:dyDescent="0.2">
      <c r="A117" s="30" t="s">
        <v>120</v>
      </c>
      <c r="B117" s="31">
        <v>6765.4586355477268</v>
      </c>
      <c r="C117" s="31">
        <v>8220.3379646700323</v>
      </c>
      <c r="D117" s="31">
        <v>12270.26163485968</v>
      </c>
      <c r="E117" s="31">
        <f t="shared" si="6"/>
        <v>27256.058235077442</v>
      </c>
      <c r="F117" s="31">
        <v>15023.56231827903</v>
      </c>
      <c r="G117" s="31">
        <v>17724.710343423281</v>
      </c>
      <c r="H117" s="31">
        <v>15555.879106190279</v>
      </c>
      <c r="I117" s="31">
        <f t="shared" si="7"/>
        <v>48304.151767892588</v>
      </c>
      <c r="J117" s="31">
        <f t="shared" si="8"/>
        <v>16525.918550106933</v>
      </c>
      <c r="K117" s="31">
        <f t="shared" si="8"/>
        <v>19497.18137776561</v>
      </c>
      <c r="L117" s="31">
        <f t="shared" si="8"/>
        <v>17111.467016809307</v>
      </c>
      <c r="M117" s="31">
        <f t="shared" si="9"/>
        <v>53134.56694468185</v>
      </c>
      <c r="N117" s="31">
        <f t="shared" si="10"/>
        <v>19831.102260128318</v>
      </c>
      <c r="O117" s="31">
        <f t="shared" si="10"/>
        <v>23396.617653318732</v>
      </c>
      <c r="P117" s="31">
        <f t="shared" si="10"/>
        <v>20533.760420171169</v>
      </c>
      <c r="Q117" s="31">
        <f t="shared" si="11"/>
        <v>63761.480333618223</v>
      </c>
      <c r="R117" s="31">
        <f>Q117+M117+I117+E117</f>
        <v>192456.25728127011</v>
      </c>
    </row>
    <row r="118" spans="1:18" s="26" customFormat="1" ht="1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s="26" customFormat="1" ht="18.75" x14ac:dyDescent="0.3">
      <c r="A119" s="27" t="s">
        <v>139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1:18" s="26" customFormat="1" x14ac:dyDescent="0.2">
      <c r="A120" s="30" t="s">
        <v>76</v>
      </c>
      <c r="B120" s="31">
        <v>7643.0619885905999</v>
      </c>
      <c r="C120" s="31">
        <v>8493.8281646961586</v>
      </c>
      <c r="D120" s="31">
        <v>9073.4558521566978</v>
      </c>
      <c r="E120" s="31">
        <f t="shared" si="6"/>
        <v>25210.346005443454</v>
      </c>
      <c r="F120" s="31">
        <v>10019.673843142391</v>
      </c>
      <c r="G120" s="31">
        <v>10513.533233174399</v>
      </c>
      <c r="H120" s="31">
        <v>11205.2130511464</v>
      </c>
      <c r="I120" s="31">
        <f t="shared" si="7"/>
        <v>31738.420127463192</v>
      </c>
      <c r="J120" s="31">
        <f t="shared" si="8"/>
        <v>11021.64122745663</v>
      </c>
      <c r="K120" s="31">
        <f t="shared" si="8"/>
        <v>11564.88655649184</v>
      </c>
      <c r="L120" s="31">
        <f t="shared" si="8"/>
        <v>12325.73435626104</v>
      </c>
      <c r="M120" s="31">
        <f t="shared" si="9"/>
        <v>34912.26214020951</v>
      </c>
      <c r="N120" s="31">
        <f t="shared" si="10"/>
        <v>13225.969472947956</v>
      </c>
      <c r="O120" s="31">
        <f t="shared" si="10"/>
        <v>13877.863867790207</v>
      </c>
      <c r="P120" s="31">
        <f t="shared" si="10"/>
        <v>14790.881227513248</v>
      </c>
      <c r="Q120" s="31">
        <f t="shared" si="11"/>
        <v>41894.714568251409</v>
      </c>
      <c r="R120" s="31">
        <f>Q120+M120+I120+E120</f>
        <v>133755.74284136755</v>
      </c>
    </row>
    <row r="121" spans="1:18" s="26" customFormat="1" x14ac:dyDescent="0.2">
      <c r="A121" s="30" t="s">
        <v>118</v>
      </c>
      <c r="B121" s="31">
        <v>4489.0020186382799</v>
      </c>
      <c r="C121" s="31">
        <v>5100.4469777255281</v>
      </c>
      <c r="D121" s="31">
        <v>5810.1104709647998</v>
      </c>
      <c r="E121" s="31">
        <f t="shared" si="6"/>
        <v>15399.559467328607</v>
      </c>
      <c r="F121" s="31">
        <v>6088.1657577895439</v>
      </c>
      <c r="G121" s="31">
        <v>7333.189430139144</v>
      </c>
      <c r="H121" s="31">
        <v>7835.348977986816</v>
      </c>
      <c r="I121" s="31">
        <f t="shared" si="7"/>
        <v>21256.704165915504</v>
      </c>
      <c r="J121" s="31">
        <f t="shared" si="8"/>
        <v>6696.9823335684987</v>
      </c>
      <c r="K121" s="31">
        <f t="shared" si="8"/>
        <v>8066.5083731530594</v>
      </c>
      <c r="L121" s="31">
        <f t="shared" si="8"/>
        <v>8618.8838757854974</v>
      </c>
      <c r="M121" s="31">
        <f t="shared" si="9"/>
        <v>23382.374582507055</v>
      </c>
      <c r="N121" s="31">
        <f t="shared" si="10"/>
        <v>8036.3788002821984</v>
      </c>
      <c r="O121" s="31">
        <f t="shared" si="10"/>
        <v>9679.8100477836706</v>
      </c>
      <c r="P121" s="31">
        <f t="shared" si="10"/>
        <v>10342.660650942596</v>
      </c>
      <c r="Q121" s="31">
        <f t="shared" si="11"/>
        <v>28058.849499008466</v>
      </c>
      <c r="R121" s="31">
        <f>Q121+M121+I121+E121</f>
        <v>88097.487714759642</v>
      </c>
    </row>
    <row r="122" spans="1:18" s="26" customFormat="1" x14ac:dyDescent="0.2">
      <c r="A122" s="30" t="s">
        <v>119</v>
      </c>
      <c r="B122" s="31">
        <v>12417.036092233344</v>
      </c>
      <c r="C122" s="31">
        <v>12773.942878306896</v>
      </c>
      <c r="D122" s="31">
        <v>10469.265724824189</v>
      </c>
      <c r="E122" s="31">
        <f t="shared" si="6"/>
        <v>35660.244695364425</v>
      </c>
      <c r="F122" s="31">
        <v>8997.3710721797761</v>
      </c>
      <c r="G122" s="31">
        <v>7394.0572541206784</v>
      </c>
      <c r="H122" s="31">
        <v>4905.3932690574238</v>
      </c>
      <c r="I122" s="31">
        <f t="shared" si="7"/>
        <v>21296.821595357877</v>
      </c>
      <c r="J122" s="31">
        <f t="shared" si="8"/>
        <v>9897.1081793977537</v>
      </c>
      <c r="K122" s="31">
        <f t="shared" si="8"/>
        <v>8133.4629795327473</v>
      </c>
      <c r="L122" s="31">
        <f t="shared" si="8"/>
        <v>5395.9325959631669</v>
      </c>
      <c r="M122" s="31">
        <f t="shared" si="9"/>
        <v>23426.503754893667</v>
      </c>
      <c r="N122" s="31">
        <f t="shared" si="10"/>
        <v>11876.529815277305</v>
      </c>
      <c r="O122" s="31">
        <f t="shared" si="10"/>
        <v>9760.1555754392957</v>
      </c>
      <c r="P122" s="31">
        <f t="shared" si="10"/>
        <v>6475.1191151558005</v>
      </c>
      <c r="Q122" s="31">
        <f t="shared" si="11"/>
        <v>28111.804505872402</v>
      </c>
      <c r="R122" s="31">
        <f>Q122+M122+I122+E122</f>
        <v>108495.37455148836</v>
      </c>
    </row>
    <row r="123" spans="1:18" s="26" customFormat="1" x14ac:dyDescent="0.2">
      <c r="A123" s="30" t="s">
        <v>120</v>
      </c>
      <c r="B123" s="31">
        <v>5204.1989504213279</v>
      </c>
      <c r="C123" s="31">
        <v>6323.3368959000245</v>
      </c>
      <c r="D123" s="31">
        <v>9438.6627960459082</v>
      </c>
      <c r="E123" s="31">
        <f t="shared" si="6"/>
        <v>20966.198642367261</v>
      </c>
      <c r="F123" s="31">
        <v>11556.586398676176</v>
      </c>
      <c r="G123" s="31">
        <v>13634.392571864062</v>
      </c>
      <c r="H123" s="31">
        <v>11966.060850915599</v>
      </c>
      <c r="I123" s="31">
        <f t="shared" si="7"/>
        <v>37157.039821455837</v>
      </c>
      <c r="J123" s="31">
        <f t="shared" si="8"/>
        <v>12712.245038543795</v>
      </c>
      <c r="K123" s="31">
        <f t="shared" si="8"/>
        <v>14997.83182905047</v>
      </c>
      <c r="L123" s="31">
        <f t="shared" si="8"/>
        <v>13162.666936007159</v>
      </c>
      <c r="M123" s="31">
        <f t="shared" si="9"/>
        <v>40872.743803601428</v>
      </c>
      <c r="N123" s="31">
        <f t="shared" si="10"/>
        <v>15254.694046252553</v>
      </c>
      <c r="O123" s="31">
        <f t="shared" si="10"/>
        <v>17997.398194860565</v>
      </c>
      <c r="P123" s="31">
        <f t="shared" si="10"/>
        <v>15795.20032320859</v>
      </c>
      <c r="Q123" s="31">
        <f t="shared" si="11"/>
        <v>49047.29256432171</v>
      </c>
      <c r="R123" s="31">
        <f>Q123+M123+I123+E123</f>
        <v>148043.27483174624</v>
      </c>
    </row>
    <row r="124" spans="1:18" s="26" customFormat="1" ht="15" x14ac:dyDescent="0.25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</row>
    <row r="125" spans="1:18" s="26" customFormat="1" x14ac:dyDescent="0.2"/>
    <row r="126" spans="1:18" s="26" customFormat="1" x14ac:dyDescent="0.2"/>
    <row r="127" spans="1:18" s="26" customFormat="1" x14ac:dyDescent="0.2"/>
    <row r="128" spans="1:1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1E51A-E8FC-4B58-98AD-F9E396D1C92B}">
  <sheetPr>
    <pageSetUpPr autoPageBreaks="0"/>
  </sheetPr>
  <dimension ref="A1:K34"/>
  <sheetViews>
    <sheetView zoomScaleNormal="100" workbookViewId="0">
      <selection activeCell="K2" sqref="K2"/>
    </sheetView>
  </sheetViews>
  <sheetFormatPr defaultRowHeight="15" x14ac:dyDescent="0.2"/>
  <cols>
    <col min="1" max="1" width="14.5703125" style="35" customWidth="1"/>
    <col min="2" max="4" width="17.85546875" style="35" customWidth="1"/>
    <col min="5" max="5" width="19.42578125" style="35" customWidth="1"/>
    <col min="6" max="6" width="14" style="35" customWidth="1"/>
    <col min="7" max="8" width="17.140625" style="35" customWidth="1"/>
    <col min="9" max="9" width="13.28515625" style="35" customWidth="1"/>
    <col min="10" max="11" width="17.140625" style="35" customWidth="1"/>
    <col min="12" max="16384" width="9.140625" style="35"/>
  </cols>
  <sheetData>
    <row r="1" spans="1:11" x14ac:dyDescent="0.2">
      <c r="A1" s="49" t="s">
        <v>141</v>
      </c>
      <c r="B1" s="34"/>
      <c r="C1" s="34"/>
      <c r="D1" s="34"/>
      <c r="E1" s="34"/>
      <c r="F1" s="34"/>
      <c r="G1" s="34"/>
      <c r="H1" s="34"/>
      <c r="I1" s="34"/>
    </row>
    <row r="2" spans="1:11" ht="16.5" thickBot="1" x14ac:dyDescent="0.3">
      <c r="A2" s="36" t="s">
        <v>142</v>
      </c>
      <c r="B2" s="47" t="s">
        <v>12</v>
      </c>
      <c r="C2" s="47" t="s">
        <v>69</v>
      </c>
      <c r="D2" s="47" t="s">
        <v>84</v>
      </c>
      <c r="E2" s="48" t="s">
        <v>143</v>
      </c>
      <c r="F2" s="47" t="s">
        <v>144</v>
      </c>
      <c r="G2" s="48" t="s">
        <v>145</v>
      </c>
      <c r="H2" s="48" t="s">
        <v>146</v>
      </c>
      <c r="I2" s="48" t="s">
        <v>147</v>
      </c>
      <c r="K2" s="51"/>
    </row>
    <row r="3" spans="1:11" ht="15.75" x14ac:dyDescent="0.25">
      <c r="A3" s="37" t="s">
        <v>148</v>
      </c>
      <c r="B3" s="38">
        <v>1819.21</v>
      </c>
      <c r="C3" s="38">
        <v>1766.55</v>
      </c>
      <c r="D3" s="38">
        <v>1942.88</v>
      </c>
      <c r="E3" s="39">
        <f>SUM(B3:D3)</f>
        <v>5528.64</v>
      </c>
      <c r="F3" s="38">
        <v>1241</v>
      </c>
      <c r="G3" s="39">
        <f>+E3-F3</f>
        <v>4287.6400000000003</v>
      </c>
      <c r="H3" s="38">
        <f>AVERAGE(B3:D3)</f>
        <v>1842.88</v>
      </c>
      <c r="I3" s="40">
        <f>E3/$E$7</f>
        <v>0.24462207874609412</v>
      </c>
    </row>
    <row r="4" spans="1:11" ht="15.75" x14ac:dyDescent="0.25">
      <c r="A4" s="37" t="s">
        <v>149</v>
      </c>
      <c r="B4" s="38">
        <v>1704.38</v>
      </c>
      <c r="C4" s="38">
        <v>1809.01</v>
      </c>
      <c r="D4" s="38">
        <v>1650.28</v>
      </c>
      <c r="E4" s="39">
        <f>SUM(B4:D4)</f>
        <v>5163.67</v>
      </c>
      <c r="F4" s="38">
        <v>1165</v>
      </c>
      <c r="G4" s="39">
        <f>+E4-F4</f>
        <v>3998.67</v>
      </c>
      <c r="H4" s="38">
        <f>AVERAGE(B4:D4)</f>
        <v>1721.2233333333334</v>
      </c>
      <c r="I4" s="40">
        <f>E4/$E$7</f>
        <v>0.22847349246086626</v>
      </c>
    </row>
    <row r="5" spans="1:11" ht="15.75" x14ac:dyDescent="0.25">
      <c r="A5" s="37" t="s">
        <v>150</v>
      </c>
      <c r="B5" s="38">
        <v>2009.69</v>
      </c>
      <c r="C5" s="38">
        <v>2195.19</v>
      </c>
      <c r="D5" s="38">
        <v>2159.29</v>
      </c>
      <c r="E5" s="39">
        <f>SUM(B5:D5)</f>
        <v>6364.17</v>
      </c>
      <c r="F5" s="38">
        <v>1650</v>
      </c>
      <c r="G5" s="39">
        <f>+E5-F5</f>
        <v>4714.17</v>
      </c>
      <c r="H5" s="38">
        <f>AVERAGE(B5:D5)</f>
        <v>2121.39</v>
      </c>
      <c r="I5" s="40">
        <f>E5/$E$7</f>
        <v>0.28159122223431615</v>
      </c>
    </row>
    <row r="6" spans="1:11" ht="15.75" x14ac:dyDescent="0.25">
      <c r="A6" s="37" t="s">
        <v>151</v>
      </c>
      <c r="B6" s="38">
        <v>1948.44</v>
      </c>
      <c r="C6" s="38">
        <v>1725.56</v>
      </c>
      <c r="D6" s="38">
        <v>1870.26</v>
      </c>
      <c r="E6" s="39">
        <f>SUM(B6:D6)</f>
        <v>5544.26</v>
      </c>
      <c r="F6" s="38">
        <v>1345</v>
      </c>
      <c r="G6" s="39">
        <f>+E6-F6</f>
        <v>4199.26</v>
      </c>
      <c r="H6" s="38">
        <f>AVERAGE(B6:D6)</f>
        <v>1848.0866666666668</v>
      </c>
      <c r="I6" s="40">
        <f>E6/$E$7</f>
        <v>0.24531320655872324</v>
      </c>
    </row>
    <row r="7" spans="1:11" ht="16.5" thickBot="1" x14ac:dyDescent="0.3">
      <c r="A7" s="41" t="s">
        <v>140</v>
      </c>
      <c r="B7" s="42">
        <f t="shared" ref="B7:G7" si="0">SUM(B3:B6)</f>
        <v>7481.7200000000012</v>
      </c>
      <c r="C7" s="42">
        <f t="shared" si="0"/>
        <v>7496.3099999999995</v>
      </c>
      <c r="D7" s="42">
        <f t="shared" si="0"/>
        <v>7622.71</v>
      </c>
      <c r="E7" s="43">
        <f t="shared" si="0"/>
        <v>22600.740000000005</v>
      </c>
      <c r="F7" s="42">
        <f t="shared" si="0"/>
        <v>5401</v>
      </c>
      <c r="G7" s="43">
        <f t="shared" si="0"/>
        <v>17199.740000000002</v>
      </c>
      <c r="H7" s="42">
        <f>AVERAGE(B7:D7)</f>
        <v>7533.5800000000008</v>
      </c>
      <c r="I7" s="44"/>
    </row>
    <row r="10" spans="1:11" x14ac:dyDescent="0.2">
      <c r="A10" s="49" t="s">
        <v>152</v>
      </c>
      <c r="B10" s="45"/>
      <c r="C10" s="45"/>
      <c r="D10" s="45"/>
      <c r="E10" s="45"/>
      <c r="F10" s="45"/>
      <c r="G10" s="45"/>
      <c r="H10" s="45"/>
      <c r="I10" s="45"/>
    </row>
    <row r="11" spans="1:11" ht="16.5" thickBot="1" x14ac:dyDescent="0.3">
      <c r="A11" s="36" t="s">
        <v>142</v>
      </c>
      <c r="B11" s="47" t="s">
        <v>94</v>
      </c>
      <c r="C11" s="47" t="s">
        <v>95</v>
      </c>
      <c r="D11" s="47" t="s">
        <v>153</v>
      </c>
      <c r="E11" s="48" t="s">
        <v>143</v>
      </c>
      <c r="F11" s="47" t="s">
        <v>144</v>
      </c>
      <c r="G11" s="48" t="s">
        <v>145</v>
      </c>
      <c r="H11" s="48" t="s">
        <v>146</v>
      </c>
      <c r="I11" s="48" t="s">
        <v>147</v>
      </c>
    </row>
    <row r="12" spans="1:11" ht="15.75" x14ac:dyDescent="0.25">
      <c r="A12" s="37" t="s">
        <v>148</v>
      </c>
      <c r="B12" s="38">
        <v>2001.65</v>
      </c>
      <c r="C12" s="38">
        <v>1799.84</v>
      </c>
      <c r="D12" s="38">
        <v>2000.23</v>
      </c>
      <c r="E12" s="39">
        <f>SUM(B12:D12)</f>
        <v>5801.7199999999993</v>
      </c>
      <c r="F12" s="38">
        <v>1241</v>
      </c>
      <c r="G12" s="39">
        <f>+E12-F12</f>
        <v>4560.7199999999993</v>
      </c>
      <c r="H12" s="38">
        <f>AVERAGE(B12:D12)</f>
        <v>1933.9066666666665</v>
      </c>
      <c r="I12" s="40">
        <f>E12/$E$16</f>
        <v>0.24936398798765755</v>
      </c>
    </row>
    <row r="13" spans="1:11" ht="15.75" x14ac:dyDescent="0.25">
      <c r="A13" s="37" t="s">
        <v>149</v>
      </c>
      <c r="B13" s="38">
        <v>1800.32</v>
      </c>
      <c r="C13" s="38">
        <v>1745.32</v>
      </c>
      <c r="D13" s="38">
        <v>1654.98</v>
      </c>
      <c r="E13" s="39">
        <f>SUM(B13:D13)</f>
        <v>5200.62</v>
      </c>
      <c r="F13" s="38">
        <v>1165</v>
      </c>
      <c r="G13" s="39">
        <f>+E13-F13</f>
        <v>4035.62</v>
      </c>
      <c r="H13" s="38">
        <f>AVERAGE(B13:D13)</f>
        <v>1733.54</v>
      </c>
      <c r="I13" s="40">
        <f>E13/$E$16</f>
        <v>0.22352808188060982</v>
      </c>
    </row>
    <row r="14" spans="1:11" ht="15.75" x14ac:dyDescent="0.25">
      <c r="A14" s="37" t="s">
        <v>150</v>
      </c>
      <c r="B14" s="38">
        <v>2065.21</v>
      </c>
      <c r="C14" s="38">
        <v>2200</v>
      </c>
      <c r="D14" s="38">
        <v>2323.21</v>
      </c>
      <c r="E14" s="39">
        <f>SUM(B14:D14)</f>
        <v>6588.42</v>
      </c>
      <c r="F14" s="38">
        <v>1650</v>
      </c>
      <c r="G14" s="39">
        <f>+E14-F14</f>
        <v>4938.42</v>
      </c>
      <c r="H14" s="38">
        <f>AVERAGE(B14:D14)</f>
        <v>2196.14</v>
      </c>
      <c r="I14" s="40">
        <f>E14/$E$16</f>
        <v>0.28317717603359743</v>
      </c>
    </row>
    <row r="15" spans="1:11" ht="15.75" x14ac:dyDescent="0.25">
      <c r="A15" s="37" t="s">
        <v>151</v>
      </c>
      <c r="B15" s="38">
        <v>1948.5</v>
      </c>
      <c r="C15" s="38">
        <v>1856.56</v>
      </c>
      <c r="D15" s="38">
        <v>1870.25</v>
      </c>
      <c r="E15" s="39">
        <f>SUM(B15:D15)</f>
        <v>5675.3099999999995</v>
      </c>
      <c r="F15" s="38">
        <v>1345</v>
      </c>
      <c r="G15" s="39">
        <f>+E15-F15</f>
        <v>4330.3099999999995</v>
      </c>
      <c r="H15" s="38">
        <f>AVERAGE(B15:D15)</f>
        <v>1891.7699999999998</v>
      </c>
      <c r="I15" s="40">
        <f>E15/$E$16</f>
        <v>0.24393075409813517</v>
      </c>
    </row>
    <row r="16" spans="1:11" ht="16.5" thickBot="1" x14ac:dyDescent="0.3">
      <c r="A16" s="41" t="s">
        <v>140</v>
      </c>
      <c r="B16" s="42">
        <f t="shared" ref="B16:G16" si="1">SUM(B12:B15)</f>
        <v>7815.68</v>
      </c>
      <c r="C16" s="42">
        <f t="shared" si="1"/>
        <v>7601.7199999999993</v>
      </c>
      <c r="D16" s="42">
        <f t="shared" si="1"/>
        <v>7848.67</v>
      </c>
      <c r="E16" s="43">
        <f t="shared" si="1"/>
        <v>23266.07</v>
      </c>
      <c r="F16" s="42">
        <f t="shared" si="1"/>
        <v>5401</v>
      </c>
      <c r="G16" s="43">
        <f t="shared" si="1"/>
        <v>17865.07</v>
      </c>
      <c r="H16" s="42">
        <f>AVERAGE(B16:D16)</f>
        <v>7755.3566666666666</v>
      </c>
      <c r="I16" s="44"/>
    </row>
    <row r="17" spans="1:9" x14ac:dyDescent="0.2">
      <c r="A17" s="46"/>
      <c r="B17" s="46"/>
      <c r="C17" s="46"/>
      <c r="D17" s="46"/>
      <c r="E17" s="46"/>
      <c r="F17" s="46"/>
      <c r="G17" s="46"/>
      <c r="H17" s="46"/>
      <c r="I17" s="46"/>
    </row>
    <row r="18" spans="1:9" x14ac:dyDescent="0.2">
      <c r="A18" s="46"/>
      <c r="B18" s="46"/>
      <c r="C18" s="46"/>
      <c r="D18" s="46"/>
      <c r="E18" s="46"/>
      <c r="F18" s="46"/>
      <c r="G18" s="46"/>
      <c r="H18" s="46"/>
      <c r="I18" s="46"/>
    </row>
    <row r="19" spans="1:9" x14ac:dyDescent="0.2">
      <c r="A19" s="49" t="s">
        <v>154</v>
      </c>
      <c r="B19" s="45"/>
      <c r="C19" s="45"/>
      <c r="D19" s="45"/>
      <c r="E19" s="45"/>
      <c r="F19" s="45"/>
      <c r="G19" s="45"/>
      <c r="H19" s="45"/>
      <c r="I19" s="45"/>
    </row>
    <row r="20" spans="1:9" ht="16.5" thickBot="1" x14ac:dyDescent="0.3">
      <c r="A20" s="36" t="s">
        <v>142</v>
      </c>
      <c r="B20" s="47" t="s">
        <v>155</v>
      </c>
      <c r="C20" s="47" t="s">
        <v>156</v>
      </c>
      <c r="D20" s="47" t="s">
        <v>157</v>
      </c>
      <c r="E20" s="48" t="s">
        <v>143</v>
      </c>
      <c r="F20" s="47" t="s">
        <v>144</v>
      </c>
      <c r="G20" s="48" t="s">
        <v>145</v>
      </c>
      <c r="H20" s="48" t="s">
        <v>146</v>
      </c>
      <c r="I20" s="48" t="s">
        <v>147</v>
      </c>
    </row>
    <row r="21" spans="1:9" ht="15.75" x14ac:dyDescent="0.25">
      <c r="A21" s="37" t="s">
        <v>148</v>
      </c>
      <c r="B21" s="38">
        <v>2010.56</v>
      </c>
      <c r="C21" s="38">
        <v>1800.45</v>
      </c>
      <c r="D21" s="38">
        <v>2200</v>
      </c>
      <c r="E21" s="39">
        <f>SUM(B21:D21)</f>
        <v>6011.01</v>
      </c>
      <c r="F21" s="38">
        <v>1241</v>
      </c>
      <c r="G21" s="39">
        <f>+E21-F21</f>
        <v>4770.01</v>
      </c>
      <c r="H21" s="38">
        <f>AVERAGE(B21:D21)</f>
        <v>2003.67</v>
      </c>
      <c r="I21" s="40">
        <f>E21/$E$25</f>
        <v>0.24897692235047744</v>
      </c>
    </row>
    <row r="22" spans="1:9" ht="15.75" x14ac:dyDescent="0.25">
      <c r="A22" s="37" t="s">
        <v>149</v>
      </c>
      <c r="B22" s="38">
        <v>1900.25</v>
      </c>
      <c r="C22" s="38">
        <v>1750.25</v>
      </c>
      <c r="D22" s="38">
        <v>2001.54</v>
      </c>
      <c r="E22" s="39">
        <f>SUM(B22:D22)</f>
        <v>5652.04</v>
      </c>
      <c r="F22" s="38">
        <v>1165</v>
      </c>
      <c r="G22" s="39">
        <f>+E22-F22</f>
        <v>4487.04</v>
      </c>
      <c r="H22" s="38">
        <f>AVERAGE(B22:D22)</f>
        <v>1884.0133333333333</v>
      </c>
      <c r="I22" s="40">
        <f>E22/$E$25</f>
        <v>0.23410833191124161</v>
      </c>
    </row>
    <row r="23" spans="1:9" ht="15.75" x14ac:dyDescent="0.25">
      <c r="A23" s="37" t="s">
        <v>150</v>
      </c>
      <c r="B23" s="38">
        <v>2085.39</v>
      </c>
      <c r="C23" s="38">
        <v>2213.58</v>
      </c>
      <c r="D23" s="38">
        <v>2424.25</v>
      </c>
      <c r="E23" s="39">
        <f>SUM(B23:D23)</f>
        <v>6723.2199999999993</v>
      </c>
      <c r="F23" s="38">
        <v>1650</v>
      </c>
      <c r="G23" s="39">
        <f>+E23-F23</f>
        <v>5073.2199999999993</v>
      </c>
      <c r="H23" s="38">
        <f>AVERAGE(B23:D23)</f>
        <v>2241.0733333333333</v>
      </c>
      <c r="I23" s="40">
        <f>E23/$E$25</f>
        <v>0.27847676578231889</v>
      </c>
    </row>
    <row r="24" spans="1:9" ht="15.75" x14ac:dyDescent="0.25">
      <c r="A24" s="37" t="s">
        <v>151</v>
      </c>
      <c r="B24" s="38">
        <v>2000.01</v>
      </c>
      <c r="C24" s="38">
        <v>1856.56</v>
      </c>
      <c r="D24" s="38">
        <v>1900</v>
      </c>
      <c r="E24" s="39">
        <f>SUM(B24:D24)</f>
        <v>5756.57</v>
      </c>
      <c r="F24" s="38">
        <v>1345</v>
      </c>
      <c r="G24" s="39">
        <f>+E24-F24</f>
        <v>4411.57</v>
      </c>
      <c r="H24" s="38">
        <f>AVERAGE(B24:D24)</f>
        <v>1918.8566666666666</v>
      </c>
      <c r="I24" s="40">
        <f>E24/$E$25</f>
        <v>0.23843797995596211</v>
      </c>
    </row>
    <row r="25" spans="1:9" ht="16.5" thickBot="1" x14ac:dyDescent="0.3">
      <c r="A25" s="41" t="s">
        <v>140</v>
      </c>
      <c r="B25" s="42">
        <f t="shared" ref="B25:G25" si="2">SUM(B21:B24)</f>
        <v>7996.21</v>
      </c>
      <c r="C25" s="42">
        <f t="shared" si="2"/>
        <v>7620.84</v>
      </c>
      <c r="D25" s="42">
        <f t="shared" si="2"/>
        <v>8525.7900000000009</v>
      </c>
      <c r="E25" s="43">
        <f t="shared" si="2"/>
        <v>24142.839999999997</v>
      </c>
      <c r="F25" s="42">
        <f t="shared" si="2"/>
        <v>5401</v>
      </c>
      <c r="G25" s="43">
        <f t="shared" si="2"/>
        <v>18741.839999999997</v>
      </c>
      <c r="H25" s="42">
        <f>AVERAGE(B25:D25)</f>
        <v>8047.6133333333337</v>
      </c>
      <c r="I25" s="44"/>
    </row>
    <row r="26" spans="1:9" x14ac:dyDescent="0.2">
      <c r="A26" s="46"/>
      <c r="B26" s="46"/>
      <c r="C26" s="46"/>
      <c r="D26" s="46"/>
      <c r="E26" s="46"/>
      <c r="F26" s="46"/>
      <c r="G26" s="46"/>
      <c r="H26" s="46"/>
      <c r="I26" s="46"/>
    </row>
    <row r="27" spans="1:9" x14ac:dyDescent="0.2">
      <c r="A27" s="46"/>
      <c r="B27" s="46"/>
      <c r="C27" s="46"/>
      <c r="D27" s="46"/>
      <c r="E27" s="46"/>
      <c r="F27" s="46"/>
      <c r="G27" s="46"/>
      <c r="H27" s="46"/>
      <c r="I27" s="46"/>
    </row>
    <row r="28" spans="1:9" x14ac:dyDescent="0.2">
      <c r="A28" s="49" t="s">
        <v>158</v>
      </c>
      <c r="B28" s="45"/>
      <c r="C28" s="45"/>
      <c r="D28" s="45"/>
      <c r="E28" s="45"/>
      <c r="F28" s="45"/>
      <c r="G28" s="45"/>
      <c r="H28" s="45"/>
      <c r="I28" s="45"/>
    </row>
    <row r="29" spans="1:9" ht="16.5" thickBot="1" x14ac:dyDescent="0.3">
      <c r="A29" s="36" t="s">
        <v>142</v>
      </c>
      <c r="B29" s="47" t="s">
        <v>159</v>
      </c>
      <c r="C29" s="47" t="s">
        <v>160</v>
      </c>
      <c r="D29" s="47" t="s">
        <v>161</v>
      </c>
      <c r="E29" s="48" t="s">
        <v>143</v>
      </c>
      <c r="F29" s="47" t="s">
        <v>144</v>
      </c>
      <c r="G29" s="48" t="s">
        <v>145</v>
      </c>
      <c r="H29" s="48" t="s">
        <v>146</v>
      </c>
      <c r="I29" s="48" t="s">
        <v>147</v>
      </c>
    </row>
    <row r="30" spans="1:9" ht="15.75" x14ac:dyDescent="0.25">
      <c r="A30" s="37" t="s">
        <v>148</v>
      </c>
      <c r="B30" s="38">
        <v>2005.85</v>
      </c>
      <c r="C30" s="38">
        <v>1850.5</v>
      </c>
      <c r="D30" s="38">
        <v>2100.54</v>
      </c>
      <c r="E30" s="39">
        <f>SUM(B30:D30)</f>
        <v>5956.8899999999994</v>
      </c>
      <c r="F30" s="38">
        <v>1241</v>
      </c>
      <c r="G30" s="39">
        <f>+E30-F30</f>
        <v>4715.8899999999994</v>
      </c>
      <c r="H30" s="38">
        <f>AVERAGE(B30:D30)</f>
        <v>1985.6299999999999</v>
      </c>
      <c r="I30" s="40">
        <f>E30/$E$34</f>
        <v>0.24210738516350577</v>
      </c>
    </row>
    <row r="31" spans="1:9" ht="15.75" x14ac:dyDescent="0.25">
      <c r="A31" s="37" t="s">
        <v>149</v>
      </c>
      <c r="B31" s="38">
        <v>2000</v>
      </c>
      <c r="C31" s="38">
        <v>1795.99</v>
      </c>
      <c r="D31" s="38">
        <v>1754.95</v>
      </c>
      <c r="E31" s="39">
        <f>SUM(B31:D31)</f>
        <v>5550.94</v>
      </c>
      <c r="F31" s="38">
        <v>1165</v>
      </c>
      <c r="G31" s="39">
        <f>+E31-F31</f>
        <v>4385.9399999999996</v>
      </c>
      <c r="H31" s="38">
        <f>AVERAGE(B31:D31)</f>
        <v>1850.3133333333333</v>
      </c>
      <c r="I31" s="40">
        <f>E31/$E$34</f>
        <v>0.22560825675805843</v>
      </c>
    </row>
    <row r="32" spans="1:9" ht="15.75" x14ac:dyDescent="0.25">
      <c r="A32" s="37" t="s">
        <v>150</v>
      </c>
      <c r="B32" s="38">
        <v>2100.75</v>
      </c>
      <c r="C32" s="38">
        <v>2400</v>
      </c>
      <c r="D32" s="38">
        <v>2400</v>
      </c>
      <c r="E32" s="39">
        <f>SUM(B32:D32)</f>
        <v>6900.75</v>
      </c>
      <c r="F32" s="38">
        <v>1650</v>
      </c>
      <c r="G32" s="39">
        <f>+E32-F32</f>
        <v>5250.75</v>
      </c>
      <c r="H32" s="38">
        <f>AVERAGE(B32:D32)</f>
        <v>2300.25</v>
      </c>
      <c r="I32" s="40">
        <f>E32/$E$34</f>
        <v>0.2804689255915524</v>
      </c>
    </row>
    <row r="33" spans="1:9" ht="15.75" x14ac:dyDescent="0.25">
      <c r="A33" s="37" t="s">
        <v>151</v>
      </c>
      <c r="B33" s="38">
        <v>2020.65</v>
      </c>
      <c r="C33" s="38">
        <v>2200.63</v>
      </c>
      <c r="D33" s="38">
        <v>1974.47</v>
      </c>
      <c r="E33" s="39">
        <f>SUM(B33:D33)</f>
        <v>6195.7500000000009</v>
      </c>
      <c r="F33" s="38">
        <v>1345</v>
      </c>
      <c r="G33" s="39">
        <f>+E33-F33</f>
        <v>4850.7500000000009</v>
      </c>
      <c r="H33" s="38">
        <f>AVERAGE(B33:D33)</f>
        <v>2065.2500000000005</v>
      </c>
      <c r="I33" s="40">
        <f>E33/$E$34</f>
        <v>0.25181543248688348</v>
      </c>
    </row>
    <row r="34" spans="1:9" ht="16.5" thickBot="1" x14ac:dyDescent="0.3">
      <c r="A34" s="41" t="s">
        <v>140</v>
      </c>
      <c r="B34" s="42">
        <f t="shared" ref="B34:G34" si="3">SUM(B30:B33)</f>
        <v>8127.25</v>
      </c>
      <c r="C34" s="42">
        <f t="shared" si="3"/>
        <v>8247.119999999999</v>
      </c>
      <c r="D34" s="42">
        <f t="shared" si="3"/>
        <v>8229.9599999999991</v>
      </c>
      <c r="E34" s="43">
        <f t="shared" si="3"/>
        <v>24604.329999999998</v>
      </c>
      <c r="F34" s="42">
        <f t="shared" si="3"/>
        <v>5401</v>
      </c>
      <c r="G34" s="43">
        <f t="shared" si="3"/>
        <v>19203.329999999998</v>
      </c>
      <c r="H34" s="42">
        <f>AVERAGE(B34:D34)</f>
        <v>8201.4433333333327</v>
      </c>
      <c r="I34" s="44"/>
    </row>
  </sheetData>
  <printOptions gridLines="1" gridLinesSet="0"/>
  <pageMargins left="0.75" right="0.75" top="1" bottom="1" header="0.5" footer="0.5"/>
  <pageSetup paperSize="9" orientation="landscape" horizontalDpi="4294967292" verticalDpi="36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C9C63-5D47-4FE3-937C-A2433DEC90AC}">
  <sheetPr>
    <pageSetUpPr autoPageBreaks="0"/>
  </sheetPr>
  <dimension ref="A1:R133"/>
  <sheetViews>
    <sheetView showGridLines="0" zoomScaleNormal="100" workbookViewId="0">
      <selection activeCell="A4" sqref="A4"/>
    </sheetView>
  </sheetViews>
  <sheetFormatPr defaultRowHeight="12.75" outlineLevelRow="1" outlineLevelCol="1" x14ac:dyDescent="0.2"/>
  <cols>
    <col min="1" max="1" width="13.140625" style="22" customWidth="1"/>
    <col min="2" max="4" width="12" style="22" hidden="1" customWidth="1" outlineLevel="1"/>
    <col min="5" max="5" width="12.7109375" style="22" bestFit="1" customWidth="1" collapsed="1"/>
    <col min="6" max="8" width="12" style="22" hidden="1" customWidth="1" outlineLevel="1"/>
    <col min="9" max="9" width="12.7109375" style="22" bestFit="1" customWidth="1" collapsed="1"/>
    <col min="10" max="12" width="12" style="22" hidden="1" customWidth="1" outlineLevel="1"/>
    <col min="13" max="13" width="12.7109375" style="22" bestFit="1" customWidth="1" collapsed="1"/>
    <col min="14" max="16" width="12" style="22" hidden="1" customWidth="1" outlineLevel="1"/>
    <col min="17" max="17" width="12.7109375" style="22" bestFit="1" customWidth="1" collapsed="1"/>
    <col min="18" max="18" width="16" style="22" bestFit="1" customWidth="1"/>
    <col min="19" max="16384" width="9.140625" style="22"/>
  </cols>
  <sheetData>
    <row r="1" spans="1:18" ht="44.25" x14ac:dyDescent="0.55000000000000004">
      <c r="A1" s="24" t="s">
        <v>98</v>
      </c>
    </row>
    <row r="2" spans="1:18" ht="18.75" x14ac:dyDescent="0.3">
      <c r="A2" s="25" t="s">
        <v>99</v>
      </c>
      <c r="R2" s="50"/>
    </row>
    <row r="4" spans="1:18" ht="17.25" customHeight="1" x14ac:dyDescent="0.25">
      <c r="B4" s="23" t="s">
        <v>100</v>
      </c>
      <c r="C4" s="23" t="s">
        <v>101</v>
      </c>
      <c r="D4" s="23" t="s">
        <v>102</v>
      </c>
      <c r="E4" s="23" t="s">
        <v>103</v>
      </c>
      <c r="F4" s="23" t="s">
        <v>104</v>
      </c>
      <c r="G4" s="23" t="s">
        <v>105</v>
      </c>
      <c r="H4" s="23" t="s">
        <v>106</v>
      </c>
      <c r="I4" s="23" t="s">
        <v>107</v>
      </c>
      <c r="J4" s="23" t="s">
        <v>108</v>
      </c>
      <c r="K4" s="23" t="s">
        <v>109</v>
      </c>
      <c r="L4" s="23" t="s">
        <v>110</v>
      </c>
      <c r="M4" s="23" t="s">
        <v>111</v>
      </c>
      <c r="N4" s="23" t="s">
        <v>112</v>
      </c>
      <c r="O4" s="23" t="s">
        <v>113</v>
      </c>
      <c r="P4" s="23" t="s">
        <v>114</v>
      </c>
      <c r="Q4" s="23" t="s">
        <v>115</v>
      </c>
      <c r="R4" s="23" t="s">
        <v>116</v>
      </c>
    </row>
    <row r="5" spans="1:18" s="26" customFormat="1" ht="18.75" x14ac:dyDescent="0.3">
      <c r="A5" s="27" t="s">
        <v>117</v>
      </c>
      <c r="B5" s="28"/>
      <c r="C5" s="28"/>
      <c r="D5" s="28"/>
      <c r="E5" s="29">
        <f t="shared" ref="E5:R5" si="0">SUM(E6:E9)</f>
        <v>70290</v>
      </c>
      <c r="F5" s="29">
        <f t="shared" si="0"/>
        <v>26502</v>
      </c>
      <c r="G5" s="29">
        <f t="shared" si="0"/>
        <v>28102</v>
      </c>
      <c r="H5" s="29">
        <f t="shared" si="0"/>
        <v>25960</v>
      </c>
      <c r="I5" s="29">
        <f t="shared" si="0"/>
        <v>80564</v>
      </c>
      <c r="J5" s="29">
        <f t="shared" si="0"/>
        <v>29152.200000000004</v>
      </c>
      <c r="K5" s="29">
        <f t="shared" si="0"/>
        <v>30912.200000000004</v>
      </c>
      <c r="L5" s="29">
        <f t="shared" si="0"/>
        <v>28556</v>
      </c>
      <c r="M5" s="29">
        <f t="shared" si="0"/>
        <v>88620.400000000009</v>
      </c>
      <c r="N5" s="29">
        <f t="shared" si="0"/>
        <v>34982.639999999999</v>
      </c>
      <c r="O5" s="29">
        <f t="shared" si="0"/>
        <v>37094.639999999999</v>
      </c>
      <c r="P5" s="29">
        <f t="shared" si="0"/>
        <v>34267.199999999997</v>
      </c>
      <c r="Q5" s="29">
        <f t="shared" si="0"/>
        <v>106344.48</v>
      </c>
      <c r="R5" s="29">
        <f t="shared" si="0"/>
        <v>345818.88</v>
      </c>
    </row>
    <row r="6" spans="1:18" s="26" customFormat="1" outlineLevel="1" x14ac:dyDescent="0.2">
      <c r="A6" s="30" t="s">
        <v>76</v>
      </c>
      <c r="B6" s="31">
        <v>5525</v>
      </c>
      <c r="C6" s="31">
        <v>6140</v>
      </c>
      <c r="D6" s="31">
        <v>6559</v>
      </c>
      <c r="E6" s="31">
        <f>SUM(B6:D6)</f>
        <v>18224</v>
      </c>
      <c r="F6" s="31">
        <v>7243</v>
      </c>
      <c r="G6" s="31">
        <v>7600</v>
      </c>
      <c r="H6" s="31">
        <v>8100</v>
      </c>
      <c r="I6" s="31">
        <f>SUM(F6:H6)</f>
        <v>22943</v>
      </c>
      <c r="J6" s="31">
        <f>1.1*F6</f>
        <v>7967.3000000000011</v>
      </c>
      <c r="K6" s="31">
        <f>1.1*G6</f>
        <v>8360</v>
      </c>
      <c r="L6" s="31">
        <f>1.1*H6</f>
        <v>8910</v>
      </c>
      <c r="M6" s="31">
        <f>SUM(J6:L6)</f>
        <v>25237.300000000003</v>
      </c>
      <c r="N6" s="31">
        <f>1.2*J6</f>
        <v>9560.76</v>
      </c>
      <c r="O6" s="31">
        <f>1.2*K6</f>
        <v>10032</v>
      </c>
      <c r="P6" s="31">
        <f>1.2*L6</f>
        <v>10692</v>
      </c>
      <c r="Q6" s="31">
        <f>SUM(N6:P6)</f>
        <v>30284.760000000002</v>
      </c>
      <c r="R6" s="31">
        <f>Q6+M6+I6+E6</f>
        <v>96689.06</v>
      </c>
    </row>
    <row r="7" spans="1:18" s="26" customFormat="1" outlineLevel="1" x14ac:dyDescent="0.2">
      <c r="A7" s="30" t="s">
        <v>118</v>
      </c>
      <c r="B7" s="31">
        <v>3245</v>
      </c>
      <c r="C7" s="31">
        <v>3687</v>
      </c>
      <c r="D7" s="31">
        <v>4200</v>
      </c>
      <c r="E7" s="31">
        <f t="shared" ref="E7:E69" si="1">SUM(B7:D7)</f>
        <v>11132</v>
      </c>
      <c r="F7" s="31">
        <v>4401</v>
      </c>
      <c r="G7" s="31">
        <v>5301</v>
      </c>
      <c r="H7" s="31">
        <v>5664</v>
      </c>
      <c r="I7" s="31">
        <f t="shared" ref="I7:I69" si="2">SUM(F7:H7)</f>
        <v>15366</v>
      </c>
      <c r="J7" s="31">
        <f t="shared" ref="J7:L69" si="3">1.1*F7</f>
        <v>4841.1000000000004</v>
      </c>
      <c r="K7" s="31">
        <f t="shared" si="3"/>
        <v>5831.1</v>
      </c>
      <c r="L7" s="31">
        <f t="shared" si="3"/>
        <v>6230.4000000000005</v>
      </c>
      <c r="M7" s="31">
        <f t="shared" ref="M7:M69" si="4">SUM(J7:L7)</f>
        <v>16902.600000000002</v>
      </c>
      <c r="N7" s="31">
        <f t="shared" ref="N7:P69" si="5">1.2*J7</f>
        <v>5809.3200000000006</v>
      </c>
      <c r="O7" s="31">
        <f t="shared" si="5"/>
        <v>6997.3200000000006</v>
      </c>
      <c r="P7" s="31">
        <f t="shared" si="5"/>
        <v>7476.4800000000005</v>
      </c>
      <c r="Q7" s="31">
        <f t="shared" ref="Q7:Q69" si="6">SUM(N7:P7)</f>
        <v>20283.120000000003</v>
      </c>
      <c r="R7" s="31">
        <f>Q7+M7+I7+E7</f>
        <v>63683.72</v>
      </c>
    </row>
    <row r="8" spans="1:18" s="26" customFormat="1" outlineLevel="1" x14ac:dyDescent="0.2">
      <c r="A8" s="30" t="s">
        <v>119</v>
      </c>
      <c r="B8" s="31">
        <v>8976</v>
      </c>
      <c r="C8" s="31">
        <v>9234</v>
      </c>
      <c r="D8" s="31">
        <v>7568</v>
      </c>
      <c r="E8" s="31">
        <f t="shared" si="1"/>
        <v>25778</v>
      </c>
      <c r="F8" s="31">
        <v>6504</v>
      </c>
      <c r="G8" s="31">
        <v>5345</v>
      </c>
      <c r="H8" s="31">
        <v>3546</v>
      </c>
      <c r="I8" s="31">
        <f t="shared" si="2"/>
        <v>15395</v>
      </c>
      <c r="J8" s="31">
        <f t="shared" si="3"/>
        <v>7154.4000000000005</v>
      </c>
      <c r="K8" s="31">
        <f t="shared" si="3"/>
        <v>5879.5000000000009</v>
      </c>
      <c r="L8" s="31">
        <f t="shared" si="3"/>
        <v>3900.6000000000004</v>
      </c>
      <c r="M8" s="31">
        <f t="shared" si="4"/>
        <v>16934.5</v>
      </c>
      <c r="N8" s="31">
        <f t="shared" si="5"/>
        <v>8585.2800000000007</v>
      </c>
      <c r="O8" s="31">
        <f t="shared" si="5"/>
        <v>7055.4000000000005</v>
      </c>
      <c r="P8" s="31">
        <f t="shared" si="5"/>
        <v>4680.72</v>
      </c>
      <c r="Q8" s="31">
        <f t="shared" si="6"/>
        <v>20321.400000000001</v>
      </c>
      <c r="R8" s="31">
        <f>Q8+M8+I8+E8</f>
        <v>78428.899999999994</v>
      </c>
    </row>
    <row r="9" spans="1:18" s="26" customFormat="1" outlineLevel="1" x14ac:dyDescent="0.2">
      <c r="A9" s="30" t="s">
        <v>120</v>
      </c>
      <c r="B9" s="31">
        <v>3762</v>
      </c>
      <c r="C9" s="31">
        <v>4571</v>
      </c>
      <c r="D9" s="31">
        <v>6823</v>
      </c>
      <c r="E9" s="31">
        <f t="shared" si="1"/>
        <v>15156</v>
      </c>
      <c r="F9" s="31">
        <v>8354</v>
      </c>
      <c r="G9" s="31">
        <v>9856</v>
      </c>
      <c r="H9" s="31">
        <v>8650</v>
      </c>
      <c r="I9" s="31">
        <f t="shared" si="2"/>
        <v>26860</v>
      </c>
      <c r="J9" s="31">
        <f t="shared" si="3"/>
        <v>9189.4000000000015</v>
      </c>
      <c r="K9" s="31">
        <f t="shared" si="3"/>
        <v>10841.6</v>
      </c>
      <c r="L9" s="31">
        <f t="shared" si="3"/>
        <v>9515</v>
      </c>
      <c r="M9" s="31">
        <f t="shared" si="4"/>
        <v>29546</v>
      </c>
      <c r="N9" s="31">
        <f t="shared" si="5"/>
        <v>11027.28</v>
      </c>
      <c r="O9" s="31">
        <f t="shared" si="5"/>
        <v>13009.92</v>
      </c>
      <c r="P9" s="31">
        <f t="shared" si="5"/>
        <v>11418</v>
      </c>
      <c r="Q9" s="31">
        <f t="shared" si="6"/>
        <v>35455.199999999997</v>
      </c>
      <c r="R9" s="31">
        <f>Q9+M9+I9+E9</f>
        <v>107017.2</v>
      </c>
    </row>
    <row r="10" spans="1:18" s="26" customFormat="1" ht="15" outlineLevel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s="26" customFormat="1" ht="18.75" x14ac:dyDescent="0.3">
      <c r="A11" s="27" t="s">
        <v>121</v>
      </c>
      <c r="B11" s="28"/>
      <c r="C11" s="28"/>
      <c r="D11" s="28"/>
      <c r="E11" s="29">
        <f t="shared" ref="E11" si="7">SUM(E12:E15)</f>
        <v>91377.000000000015</v>
      </c>
      <c r="F11" s="29">
        <f t="shared" ref="F11" si="8">SUM(F12:F15)</f>
        <v>34452.600000000006</v>
      </c>
      <c r="G11" s="29">
        <f t="shared" ref="G11" si="9">SUM(G12:G15)</f>
        <v>36532.6</v>
      </c>
      <c r="H11" s="29">
        <f t="shared" ref="H11" si="10">SUM(H12:H15)</f>
        <v>33748</v>
      </c>
      <c r="I11" s="29">
        <f t="shared" ref="I11" si="11">SUM(I12:I15)</f>
        <v>104733.2</v>
      </c>
      <c r="J11" s="29">
        <f t="shared" ref="J11" si="12">SUM(J12:J15)</f>
        <v>37897.86</v>
      </c>
      <c r="K11" s="29">
        <f t="shared" ref="K11" si="13">SUM(K12:K15)</f>
        <v>40185.86</v>
      </c>
      <c r="L11" s="29">
        <f t="shared" ref="L11" si="14">SUM(L12:L15)</f>
        <v>37122.800000000003</v>
      </c>
      <c r="M11" s="29">
        <f t="shared" ref="M11" si="15">SUM(M12:M15)</f>
        <v>115206.52</v>
      </c>
      <c r="N11" s="29">
        <f t="shared" ref="N11" si="16">SUM(N12:N15)</f>
        <v>45477.432000000001</v>
      </c>
      <c r="O11" s="29">
        <f t="shared" ref="O11" si="17">SUM(O12:O15)</f>
        <v>48223.032000000007</v>
      </c>
      <c r="P11" s="29">
        <f t="shared" ref="P11" si="18">SUM(P12:P15)</f>
        <v>44547.360000000008</v>
      </c>
      <c r="Q11" s="29">
        <f t="shared" ref="Q11" si="19">SUM(Q12:Q15)</f>
        <v>138247.82400000002</v>
      </c>
      <c r="R11" s="29">
        <f t="shared" ref="R11" si="20">SUM(R12:R15)</f>
        <v>449564.54399999999</v>
      </c>
    </row>
    <row r="12" spans="1:18" s="26" customFormat="1" outlineLevel="1" x14ac:dyDescent="0.2">
      <c r="A12" s="30" t="s">
        <v>76</v>
      </c>
      <c r="B12" s="31">
        <v>7182.5</v>
      </c>
      <c r="C12" s="31">
        <v>7982</v>
      </c>
      <c r="D12" s="31">
        <v>8526.7000000000007</v>
      </c>
      <c r="E12" s="31">
        <f t="shared" si="1"/>
        <v>23691.200000000001</v>
      </c>
      <c r="F12" s="31">
        <v>9415.9</v>
      </c>
      <c r="G12" s="31">
        <v>9880</v>
      </c>
      <c r="H12" s="31">
        <v>10530</v>
      </c>
      <c r="I12" s="31">
        <f t="shared" si="2"/>
        <v>29825.9</v>
      </c>
      <c r="J12" s="31">
        <f t="shared" si="3"/>
        <v>10357.49</v>
      </c>
      <c r="K12" s="31">
        <f t="shared" si="3"/>
        <v>10868</v>
      </c>
      <c r="L12" s="31">
        <f t="shared" si="3"/>
        <v>11583.000000000002</v>
      </c>
      <c r="M12" s="31">
        <f t="shared" si="4"/>
        <v>32808.49</v>
      </c>
      <c r="N12" s="31">
        <f t="shared" si="5"/>
        <v>12428.987999999999</v>
      </c>
      <c r="O12" s="31">
        <f t="shared" si="5"/>
        <v>13041.6</v>
      </c>
      <c r="P12" s="31">
        <f t="shared" si="5"/>
        <v>13899.600000000002</v>
      </c>
      <c r="Q12" s="31">
        <f t="shared" si="6"/>
        <v>39370.188000000002</v>
      </c>
      <c r="R12" s="31">
        <f>Q12+M12+I12+E12</f>
        <v>125695.77800000001</v>
      </c>
    </row>
    <row r="13" spans="1:18" s="26" customFormat="1" outlineLevel="1" x14ac:dyDescent="0.2">
      <c r="A13" s="30" t="s">
        <v>118</v>
      </c>
      <c r="B13" s="31">
        <v>4218.5</v>
      </c>
      <c r="C13" s="31">
        <v>4793.1000000000004</v>
      </c>
      <c r="D13" s="31">
        <v>5460</v>
      </c>
      <c r="E13" s="31">
        <f t="shared" si="1"/>
        <v>14471.6</v>
      </c>
      <c r="F13" s="31">
        <v>5721.3</v>
      </c>
      <c r="G13" s="31">
        <v>6891.3</v>
      </c>
      <c r="H13" s="31">
        <v>7363.2</v>
      </c>
      <c r="I13" s="31">
        <f t="shared" si="2"/>
        <v>19975.8</v>
      </c>
      <c r="J13" s="31">
        <f t="shared" si="3"/>
        <v>6293.43</v>
      </c>
      <c r="K13" s="31">
        <f t="shared" si="3"/>
        <v>7580.4300000000012</v>
      </c>
      <c r="L13" s="31">
        <f t="shared" si="3"/>
        <v>8099.52</v>
      </c>
      <c r="M13" s="31">
        <f t="shared" si="4"/>
        <v>21973.38</v>
      </c>
      <c r="N13" s="31">
        <f t="shared" si="5"/>
        <v>7552.116</v>
      </c>
      <c r="O13" s="31">
        <f t="shared" si="5"/>
        <v>9096.5160000000014</v>
      </c>
      <c r="P13" s="31">
        <f t="shared" si="5"/>
        <v>9719.4240000000009</v>
      </c>
      <c r="Q13" s="31">
        <f t="shared" si="6"/>
        <v>26368.056000000004</v>
      </c>
      <c r="R13" s="31">
        <f>Q13+M13+I13+E13</f>
        <v>82788.83600000001</v>
      </c>
    </row>
    <row r="14" spans="1:18" s="26" customFormat="1" outlineLevel="1" x14ac:dyDescent="0.2">
      <c r="A14" s="30" t="s">
        <v>119</v>
      </c>
      <c r="B14" s="31">
        <v>11668.8</v>
      </c>
      <c r="C14" s="31">
        <v>12004.2</v>
      </c>
      <c r="D14" s="31">
        <v>9838.4</v>
      </c>
      <c r="E14" s="31">
        <f t="shared" si="1"/>
        <v>33511.4</v>
      </c>
      <c r="F14" s="31">
        <v>8455.2000000000007</v>
      </c>
      <c r="G14" s="31">
        <v>6948.5</v>
      </c>
      <c r="H14" s="31">
        <v>4609.8</v>
      </c>
      <c r="I14" s="31">
        <f t="shared" si="2"/>
        <v>20013.5</v>
      </c>
      <c r="J14" s="31">
        <f t="shared" si="3"/>
        <v>9300.7200000000012</v>
      </c>
      <c r="K14" s="31">
        <f t="shared" si="3"/>
        <v>7643.35</v>
      </c>
      <c r="L14" s="31">
        <f t="shared" si="3"/>
        <v>5070.7800000000007</v>
      </c>
      <c r="M14" s="31">
        <f t="shared" si="4"/>
        <v>22014.85</v>
      </c>
      <c r="N14" s="31">
        <f t="shared" si="5"/>
        <v>11160.864000000001</v>
      </c>
      <c r="O14" s="31">
        <f t="shared" si="5"/>
        <v>9172.02</v>
      </c>
      <c r="P14" s="31">
        <f t="shared" si="5"/>
        <v>6084.9360000000006</v>
      </c>
      <c r="Q14" s="31">
        <f t="shared" si="6"/>
        <v>26417.820000000003</v>
      </c>
      <c r="R14" s="31">
        <f>Q14+M14+I14+E14</f>
        <v>101957.57</v>
      </c>
    </row>
    <row r="15" spans="1:18" s="26" customFormat="1" outlineLevel="1" x14ac:dyDescent="0.2">
      <c r="A15" s="30" t="s">
        <v>120</v>
      </c>
      <c r="B15" s="31">
        <v>4890.6000000000004</v>
      </c>
      <c r="C15" s="31">
        <v>5942.3</v>
      </c>
      <c r="D15" s="31">
        <v>8869.9</v>
      </c>
      <c r="E15" s="31">
        <f t="shared" si="1"/>
        <v>19702.800000000003</v>
      </c>
      <c r="F15" s="31">
        <v>10860.2</v>
      </c>
      <c r="G15" s="31">
        <v>12812.8</v>
      </c>
      <c r="H15" s="31">
        <v>11245</v>
      </c>
      <c r="I15" s="31">
        <f t="shared" si="2"/>
        <v>34918</v>
      </c>
      <c r="J15" s="31">
        <f t="shared" si="3"/>
        <v>11946.220000000001</v>
      </c>
      <c r="K15" s="31">
        <f t="shared" si="3"/>
        <v>14094.08</v>
      </c>
      <c r="L15" s="31">
        <f t="shared" si="3"/>
        <v>12369.500000000002</v>
      </c>
      <c r="M15" s="31">
        <f t="shared" si="4"/>
        <v>38409.800000000003</v>
      </c>
      <c r="N15" s="31">
        <f t="shared" si="5"/>
        <v>14335.464000000002</v>
      </c>
      <c r="O15" s="31">
        <f t="shared" si="5"/>
        <v>16912.896000000001</v>
      </c>
      <c r="P15" s="31">
        <f t="shared" si="5"/>
        <v>14843.400000000001</v>
      </c>
      <c r="Q15" s="31">
        <f t="shared" si="6"/>
        <v>46091.76</v>
      </c>
      <c r="R15" s="31">
        <f>Q15+M15+I15+E15</f>
        <v>139122.35999999999</v>
      </c>
    </row>
    <row r="16" spans="1:18" s="26" customFormat="1" ht="15" outlineLevel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s="26" customFormat="1" ht="18.75" x14ac:dyDescent="0.3">
      <c r="A17" s="27" t="s">
        <v>122</v>
      </c>
      <c r="B17" s="28"/>
      <c r="C17" s="28"/>
      <c r="D17" s="28"/>
      <c r="E17" s="29">
        <f t="shared" ref="E17" si="21">SUM(E18:E21)</f>
        <v>68532.75</v>
      </c>
      <c r="F17" s="29">
        <f t="shared" ref="F17" si="22">SUM(F18:F21)</f>
        <v>25839.449999999997</v>
      </c>
      <c r="G17" s="29">
        <f t="shared" ref="G17" si="23">SUM(G18:G21)</f>
        <v>27399.449999999997</v>
      </c>
      <c r="H17" s="29">
        <f t="shared" ref="H17" si="24">SUM(H18:H21)</f>
        <v>25311</v>
      </c>
      <c r="I17" s="29">
        <f t="shared" ref="I17" si="25">SUM(I18:I21)</f>
        <v>78549.899999999994</v>
      </c>
      <c r="J17" s="29">
        <f t="shared" ref="J17" si="26">SUM(J18:J21)</f>
        <v>28423.395</v>
      </c>
      <c r="K17" s="29">
        <f t="shared" ref="K17" si="27">SUM(K18:K21)</f>
        <v>30139.395000000004</v>
      </c>
      <c r="L17" s="29">
        <f t="shared" ref="L17" si="28">SUM(L18:L21)</f>
        <v>27842.1</v>
      </c>
      <c r="M17" s="29">
        <f t="shared" ref="M17" si="29">SUM(M18:M21)</f>
        <v>86404.890000000014</v>
      </c>
      <c r="N17" s="29">
        <f t="shared" ref="N17" si="30">SUM(N18:N21)</f>
        <v>34108.074000000001</v>
      </c>
      <c r="O17" s="29">
        <f t="shared" ref="O17" si="31">SUM(O18:O21)</f>
        <v>36167.274000000005</v>
      </c>
      <c r="P17" s="29">
        <f t="shared" ref="P17" si="32">SUM(P18:P21)</f>
        <v>33410.520000000004</v>
      </c>
      <c r="Q17" s="29">
        <f t="shared" ref="Q17" si="33">SUM(Q18:Q21)</f>
        <v>103685.86799999999</v>
      </c>
      <c r="R17" s="29">
        <f t="shared" ref="R17" si="34">SUM(R18:R21)</f>
        <v>337173.40800000005</v>
      </c>
    </row>
    <row r="18" spans="1:18" s="26" customFormat="1" outlineLevel="1" x14ac:dyDescent="0.2">
      <c r="A18" s="30" t="s">
        <v>76</v>
      </c>
      <c r="B18" s="31">
        <v>5386.875</v>
      </c>
      <c r="C18" s="31">
        <v>5986.5</v>
      </c>
      <c r="D18" s="31">
        <v>6395.0250000000005</v>
      </c>
      <c r="E18" s="31">
        <f t="shared" si="1"/>
        <v>17768.400000000001</v>
      </c>
      <c r="F18" s="31">
        <v>7061.9249999999993</v>
      </c>
      <c r="G18" s="31">
        <v>7410</v>
      </c>
      <c r="H18" s="31">
        <v>7897.5</v>
      </c>
      <c r="I18" s="31">
        <f t="shared" si="2"/>
        <v>22369.424999999999</v>
      </c>
      <c r="J18" s="31">
        <f t="shared" si="3"/>
        <v>7768.1174999999994</v>
      </c>
      <c r="K18" s="31">
        <f t="shared" si="3"/>
        <v>8151.0000000000009</v>
      </c>
      <c r="L18" s="31">
        <f t="shared" si="3"/>
        <v>8687.25</v>
      </c>
      <c r="M18" s="31">
        <f t="shared" si="4"/>
        <v>24606.3675</v>
      </c>
      <c r="N18" s="31">
        <f t="shared" si="5"/>
        <v>9321.7409999999982</v>
      </c>
      <c r="O18" s="31">
        <f t="shared" si="5"/>
        <v>9781.2000000000007</v>
      </c>
      <c r="P18" s="31">
        <f t="shared" si="5"/>
        <v>10424.699999999999</v>
      </c>
      <c r="Q18" s="31">
        <f t="shared" si="6"/>
        <v>29527.640999999996</v>
      </c>
      <c r="R18" s="31">
        <f>Q18+M18+I18+E18</f>
        <v>94271.833500000008</v>
      </c>
    </row>
    <row r="19" spans="1:18" s="26" customFormat="1" outlineLevel="1" x14ac:dyDescent="0.2">
      <c r="A19" s="30" t="s">
        <v>118</v>
      </c>
      <c r="B19" s="31">
        <v>3163.875</v>
      </c>
      <c r="C19" s="31">
        <v>3594.8250000000003</v>
      </c>
      <c r="D19" s="31">
        <v>4095</v>
      </c>
      <c r="E19" s="31">
        <f t="shared" si="1"/>
        <v>10853.7</v>
      </c>
      <c r="F19" s="31">
        <v>4290.9750000000004</v>
      </c>
      <c r="G19" s="31">
        <v>5168.4750000000004</v>
      </c>
      <c r="H19" s="31">
        <v>5522.4</v>
      </c>
      <c r="I19" s="31">
        <f t="shared" si="2"/>
        <v>14981.85</v>
      </c>
      <c r="J19" s="31">
        <f t="shared" si="3"/>
        <v>4720.0725000000011</v>
      </c>
      <c r="K19" s="31">
        <f t="shared" si="3"/>
        <v>5685.3225000000011</v>
      </c>
      <c r="L19" s="31">
        <f t="shared" si="3"/>
        <v>6074.64</v>
      </c>
      <c r="M19" s="31">
        <f t="shared" si="4"/>
        <v>16480.035000000003</v>
      </c>
      <c r="N19" s="31">
        <f t="shared" si="5"/>
        <v>5664.0870000000014</v>
      </c>
      <c r="O19" s="31">
        <f t="shared" si="5"/>
        <v>6822.3870000000015</v>
      </c>
      <c r="P19" s="31">
        <f t="shared" si="5"/>
        <v>7289.5680000000002</v>
      </c>
      <c r="Q19" s="31">
        <f t="shared" si="6"/>
        <v>19776.042000000001</v>
      </c>
      <c r="R19" s="31">
        <f>Q19+M19+I19+E19</f>
        <v>62091.627000000008</v>
      </c>
    </row>
    <row r="20" spans="1:18" s="26" customFormat="1" outlineLevel="1" x14ac:dyDescent="0.2">
      <c r="A20" s="30" t="s">
        <v>119</v>
      </c>
      <c r="B20" s="31">
        <v>8751.6</v>
      </c>
      <c r="C20" s="31">
        <v>9003.15</v>
      </c>
      <c r="D20" s="31">
        <v>7378.8</v>
      </c>
      <c r="E20" s="31">
        <f t="shared" si="1"/>
        <v>25133.55</v>
      </c>
      <c r="F20" s="31">
        <v>6341.4</v>
      </c>
      <c r="G20" s="31">
        <v>5211.375</v>
      </c>
      <c r="H20" s="31">
        <v>3457.35</v>
      </c>
      <c r="I20" s="31">
        <f t="shared" si="2"/>
        <v>15010.125</v>
      </c>
      <c r="J20" s="31">
        <f t="shared" si="3"/>
        <v>6975.54</v>
      </c>
      <c r="K20" s="31">
        <f t="shared" si="3"/>
        <v>5732.5125000000007</v>
      </c>
      <c r="L20" s="31">
        <f t="shared" si="3"/>
        <v>3803.085</v>
      </c>
      <c r="M20" s="31">
        <f t="shared" si="4"/>
        <v>16511.137500000001</v>
      </c>
      <c r="N20" s="31">
        <f t="shared" si="5"/>
        <v>8370.6479999999992</v>
      </c>
      <c r="O20" s="31">
        <f t="shared" si="5"/>
        <v>6879.0150000000003</v>
      </c>
      <c r="P20" s="31">
        <f t="shared" si="5"/>
        <v>4563.7020000000002</v>
      </c>
      <c r="Q20" s="31">
        <f t="shared" si="6"/>
        <v>19813.365000000002</v>
      </c>
      <c r="R20" s="31">
        <f>Q20+M20+I20+E20</f>
        <v>76468.177500000005</v>
      </c>
    </row>
    <row r="21" spans="1:18" s="26" customFormat="1" outlineLevel="1" x14ac:dyDescent="0.2">
      <c r="A21" s="30" t="s">
        <v>120</v>
      </c>
      <c r="B21" s="31">
        <v>3667.95</v>
      </c>
      <c r="C21" s="31">
        <v>4456.7250000000004</v>
      </c>
      <c r="D21" s="31">
        <v>6652.4249999999993</v>
      </c>
      <c r="E21" s="31">
        <f t="shared" si="1"/>
        <v>14777.099999999999</v>
      </c>
      <c r="F21" s="31">
        <v>8145.15</v>
      </c>
      <c r="G21" s="31">
        <v>9609.6</v>
      </c>
      <c r="H21" s="31">
        <v>8433.75</v>
      </c>
      <c r="I21" s="31">
        <f t="shared" si="2"/>
        <v>26188.5</v>
      </c>
      <c r="J21" s="31">
        <f t="shared" si="3"/>
        <v>8959.6650000000009</v>
      </c>
      <c r="K21" s="31">
        <f t="shared" si="3"/>
        <v>10570.560000000001</v>
      </c>
      <c r="L21" s="31">
        <f t="shared" si="3"/>
        <v>9277.125</v>
      </c>
      <c r="M21" s="31">
        <f t="shared" si="4"/>
        <v>28807.350000000002</v>
      </c>
      <c r="N21" s="31">
        <f t="shared" si="5"/>
        <v>10751.598</v>
      </c>
      <c r="O21" s="31">
        <f t="shared" si="5"/>
        <v>12684.672</v>
      </c>
      <c r="P21" s="31">
        <f t="shared" si="5"/>
        <v>11132.55</v>
      </c>
      <c r="Q21" s="31">
        <f t="shared" si="6"/>
        <v>34568.82</v>
      </c>
      <c r="R21" s="31">
        <f>Q21+M21+I21+E21</f>
        <v>104341.76999999999</v>
      </c>
    </row>
    <row r="22" spans="1:18" s="26" customFormat="1" ht="15" outlineLevel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s="26" customFormat="1" ht="18.75" x14ac:dyDescent="0.3">
      <c r="A23" s="27" t="s">
        <v>123</v>
      </c>
      <c r="B23" s="28"/>
      <c r="C23" s="28"/>
      <c r="D23" s="28"/>
      <c r="E23" s="29">
        <f t="shared" ref="E23" si="35">SUM(E24:E27)</f>
        <v>78812.662500000006</v>
      </c>
      <c r="F23" s="29">
        <f t="shared" ref="F23" si="36">SUM(F24:F27)</f>
        <v>29715.3675</v>
      </c>
      <c r="G23" s="29">
        <f t="shared" ref="G23" si="37">SUM(G24:G27)</f>
        <v>31509.3675</v>
      </c>
      <c r="H23" s="29">
        <f t="shared" ref="H23" si="38">SUM(H24:H27)</f>
        <v>29107.65</v>
      </c>
      <c r="I23" s="29">
        <f t="shared" ref="I23" si="39">SUM(I24:I27)</f>
        <v>90332.385000000009</v>
      </c>
      <c r="J23" s="29">
        <f t="shared" ref="J23" si="40">SUM(J24:J27)</f>
        <v>32686.90425</v>
      </c>
      <c r="K23" s="29">
        <f t="shared" ref="K23" si="41">SUM(K24:K27)</f>
        <v>34660.304250000001</v>
      </c>
      <c r="L23" s="29">
        <f t="shared" ref="L23" si="42">SUM(L24:L27)</f>
        <v>32018.415000000008</v>
      </c>
      <c r="M23" s="29">
        <f t="shared" ref="M23" si="43">SUM(M24:M27)</f>
        <v>99365.623500000002</v>
      </c>
      <c r="N23" s="29">
        <f t="shared" ref="N23" si="44">SUM(N24:N27)</f>
        <v>39224.285099999994</v>
      </c>
      <c r="O23" s="29">
        <f t="shared" ref="O23" si="45">SUM(O24:O27)</f>
        <v>41592.365100000003</v>
      </c>
      <c r="P23" s="29">
        <f t="shared" ref="P23" si="46">SUM(P24:P27)</f>
        <v>38422.098000000005</v>
      </c>
      <c r="Q23" s="29">
        <f t="shared" ref="Q23" si="47">SUM(Q24:Q27)</f>
        <v>119238.7482</v>
      </c>
      <c r="R23" s="29">
        <f t="shared" ref="R23" si="48">SUM(R24:R27)</f>
        <v>387749.4192</v>
      </c>
    </row>
    <row r="24" spans="1:18" s="26" customFormat="1" outlineLevel="1" x14ac:dyDescent="0.2">
      <c r="A24" s="30" t="s">
        <v>76</v>
      </c>
      <c r="B24" s="31">
        <v>6194.9062499999991</v>
      </c>
      <c r="C24" s="31">
        <v>6884.4749999999995</v>
      </c>
      <c r="D24" s="31">
        <v>7354.2787500000004</v>
      </c>
      <c r="E24" s="31">
        <f t="shared" si="1"/>
        <v>20433.66</v>
      </c>
      <c r="F24" s="31">
        <v>8121.213749999999</v>
      </c>
      <c r="G24" s="31">
        <v>8521.5</v>
      </c>
      <c r="H24" s="31">
        <v>9082.125</v>
      </c>
      <c r="I24" s="31">
        <f t="shared" si="2"/>
        <v>25724.838749999999</v>
      </c>
      <c r="J24" s="31">
        <f t="shared" si="3"/>
        <v>8933.3351249999996</v>
      </c>
      <c r="K24" s="31">
        <f t="shared" si="3"/>
        <v>9373.6500000000015</v>
      </c>
      <c r="L24" s="31">
        <f t="shared" si="3"/>
        <v>9990.3375000000015</v>
      </c>
      <c r="M24" s="31">
        <f t="shared" si="4"/>
        <v>28297.322625000001</v>
      </c>
      <c r="N24" s="31">
        <f t="shared" si="5"/>
        <v>10720.002149999998</v>
      </c>
      <c r="O24" s="31">
        <f t="shared" si="5"/>
        <v>11248.380000000001</v>
      </c>
      <c r="P24" s="31">
        <f t="shared" si="5"/>
        <v>11988.405000000001</v>
      </c>
      <c r="Q24" s="31">
        <f t="shared" si="6"/>
        <v>33956.787149999996</v>
      </c>
      <c r="R24" s="31">
        <f>Q24+M24+I24+E24</f>
        <v>108412.608525</v>
      </c>
    </row>
    <row r="25" spans="1:18" s="26" customFormat="1" outlineLevel="1" x14ac:dyDescent="0.2">
      <c r="A25" s="30" t="s">
        <v>118</v>
      </c>
      <c r="B25" s="31">
        <v>3638.4562499999997</v>
      </c>
      <c r="C25" s="31">
        <v>4134.0487499999999</v>
      </c>
      <c r="D25" s="31">
        <v>4709.25</v>
      </c>
      <c r="E25" s="31">
        <f t="shared" si="1"/>
        <v>12481.754999999999</v>
      </c>
      <c r="F25" s="31">
        <v>4934.6212500000001</v>
      </c>
      <c r="G25" s="31">
        <v>5943.7462500000001</v>
      </c>
      <c r="H25" s="31">
        <v>6350.76</v>
      </c>
      <c r="I25" s="31">
        <f t="shared" si="2"/>
        <v>17229.127500000002</v>
      </c>
      <c r="J25" s="31">
        <f t="shared" si="3"/>
        <v>5428.0833750000002</v>
      </c>
      <c r="K25" s="31">
        <f t="shared" si="3"/>
        <v>6538.1208750000005</v>
      </c>
      <c r="L25" s="31">
        <f t="shared" si="3"/>
        <v>6985.8360000000011</v>
      </c>
      <c r="M25" s="31">
        <f t="shared" si="4"/>
        <v>18952.040250000002</v>
      </c>
      <c r="N25" s="31">
        <f t="shared" si="5"/>
        <v>6513.7000500000004</v>
      </c>
      <c r="O25" s="31">
        <f t="shared" si="5"/>
        <v>7845.7450500000004</v>
      </c>
      <c r="P25" s="31">
        <f t="shared" si="5"/>
        <v>8383.003200000001</v>
      </c>
      <c r="Q25" s="31">
        <f t="shared" si="6"/>
        <v>22742.448300000004</v>
      </c>
      <c r="R25" s="31">
        <f>Q25+M25+I25+E25</f>
        <v>71405.371050000016</v>
      </c>
    </row>
    <row r="26" spans="1:18" s="26" customFormat="1" outlineLevel="1" x14ac:dyDescent="0.2">
      <c r="A26" s="30" t="s">
        <v>119</v>
      </c>
      <c r="B26" s="31">
        <v>10064.34</v>
      </c>
      <c r="C26" s="31">
        <v>10353.622500000001</v>
      </c>
      <c r="D26" s="31">
        <v>8485.6200000000008</v>
      </c>
      <c r="E26" s="31">
        <f t="shared" si="1"/>
        <v>28903.582500000004</v>
      </c>
      <c r="F26" s="31">
        <v>7292.61</v>
      </c>
      <c r="G26" s="31">
        <v>5993.0812499999993</v>
      </c>
      <c r="H26" s="31">
        <v>3975.9525000000003</v>
      </c>
      <c r="I26" s="31">
        <f t="shared" si="2"/>
        <v>17261.643749999999</v>
      </c>
      <c r="J26" s="31">
        <f t="shared" si="3"/>
        <v>8021.8710000000001</v>
      </c>
      <c r="K26" s="31">
        <f t="shared" si="3"/>
        <v>6592.3893749999997</v>
      </c>
      <c r="L26" s="31">
        <f t="shared" si="3"/>
        <v>4373.5477500000006</v>
      </c>
      <c r="M26" s="31">
        <f t="shared" si="4"/>
        <v>18987.808125</v>
      </c>
      <c r="N26" s="31">
        <f t="shared" si="5"/>
        <v>9626.2451999999994</v>
      </c>
      <c r="O26" s="31">
        <f t="shared" si="5"/>
        <v>7910.8672499999993</v>
      </c>
      <c r="P26" s="31">
        <f t="shared" si="5"/>
        <v>5248.2573000000002</v>
      </c>
      <c r="Q26" s="31">
        <f t="shared" si="6"/>
        <v>22785.369750000002</v>
      </c>
      <c r="R26" s="31">
        <f>Q26+M26+I26+E26</f>
        <v>87938.404125000001</v>
      </c>
    </row>
    <row r="27" spans="1:18" s="26" customFormat="1" outlineLevel="1" x14ac:dyDescent="0.2">
      <c r="A27" s="30" t="s">
        <v>120</v>
      </c>
      <c r="B27" s="31">
        <v>4218.1424999999999</v>
      </c>
      <c r="C27" s="31">
        <v>5125.2337500000003</v>
      </c>
      <c r="D27" s="31">
        <v>7650.2887499999988</v>
      </c>
      <c r="E27" s="31">
        <f t="shared" si="1"/>
        <v>16993.665000000001</v>
      </c>
      <c r="F27" s="31">
        <v>9366.9225000000006</v>
      </c>
      <c r="G27" s="31">
        <v>11051.04</v>
      </c>
      <c r="H27" s="31">
        <v>9698.8125</v>
      </c>
      <c r="I27" s="31">
        <f t="shared" si="2"/>
        <v>30116.775000000001</v>
      </c>
      <c r="J27" s="31">
        <f t="shared" si="3"/>
        <v>10303.614750000001</v>
      </c>
      <c r="K27" s="31">
        <f t="shared" si="3"/>
        <v>12156.144000000002</v>
      </c>
      <c r="L27" s="31">
        <f t="shared" si="3"/>
        <v>10668.69375</v>
      </c>
      <c r="M27" s="31">
        <f t="shared" si="4"/>
        <v>33128.452499999999</v>
      </c>
      <c r="N27" s="31">
        <f t="shared" si="5"/>
        <v>12364.3377</v>
      </c>
      <c r="O27" s="31">
        <f t="shared" si="5"/>
        <v>14587.372800000003</v>
      </c>
      <c r="P27" s="31">
        <f t="shared" si="5"/>
        <v>12802.432500000001</v>
      </c>
      <c r="Q27" s="31">
        <f t="shared" si="6"/>
        <v>39754.143000000004</v>
      </c>
      <c r="R27" s="31">
        <f>Q27+M27+I27+E27</f>
        <v>119993.0355</v>
      </c>
    </row>
    <row r="28" spans="1:18" s="26" customFormat="1" ht="15" outlineLevel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s="26" customFormat="1" ht="18.75" x14ac:dyDescent="0.3">
      <c r="A29" s="27" t="s">
        <v>124</v>
      </c>
      <c r="B29" s="28"/>
      <c r="C29" s="28"/>
      <c r="D29" s="28"/>
      <c r="E29" s="29">
        <f t="shared" ref="E29" si="49">SUM(E30:E33)</f>
        <v>69355.142999999996</v>
      </c>
      <c r="F29" s="29">
        <f t="shared" ref="F29" si="50">SUM(F30:F33)</f>
        <v>26149.523400000002</v>
      </c>
      <c r="G29" s="29">
        <f t="shared" ref="G29" si="51">SUM(G30:G33)</f>
        <v>27728.243399999999</v>
      </c>
      <c r="H29" s="29">
        <f t="shared" ref="H29" si="52">SUM(H30:H33)</f>
        <v>25614.732000000004</v>
      </c>
      <c r="I29" s="29">
        <f t="shared" ref="I29" si="53">SUM(I30:I33)</f>
        <v>79492.498800000001</v>
      </c>
      <c r="J29" s="29">
        <f t="shared" ref="J29" si="54">SUM(J30:J33)</f>
        <v>28764.475740000002</v>
      </c>
      <c r="K29" s="29">
        <f t="shared" ref="K29" si="55">SUM(K30:K33)</f>
        <v>30501.067739999999</v>
      </c>
      <c r="L29" s="29">
        <f t="shared" ref="L29" si="56">SUM(L30:L33)</f>
        <v>28176.205200000004</v>
      </c>
      <c r="M29" s="29">
        <f t="shared" ref="M29" si="57">SUM(M30:M33)</f>
        <v>87441.748680000004</v>
      </c>
      <c r="N29" s="29">
        <f t="shared" ref="N29" si="58">SUM(N30:N33)</f>
        <v>34517.370888000005</v>
      </c>
      <c r="O29" s="29">
        <f t="shared" ref="O29" si="59">SUM(O30:O33)</f>
        <v>36601.281287999998</v>
      </c>
      <c r="P29" s="29">
        <f t="shared" ref="P29" si="60">SUM(P30:P33)</f>
        <v>33811.446239999997</v>
      </c>
      <c r="Q29" s="29">
        <f t="shared" ref="Q29" si="61">SUM(Q30:Q33)</f>
        <v>104930.09841599999</v>
      </c>
      <c r="R29" s="29">
        <f t="shared" ref="R29" si="62">SUM(R30:R33)</f>
        <v>341219.48889599997</v>
      </c>
    </row>
    <row r="30" spans="1:18" s="26" customFormat="1" outlineLevel="1" x14ac:dyDescent="0.2">
      <c r="A30" s="30" t="s">
        <v>76</v>
      </c>
      <c r="B30" s="31">
        <v>5451.517499999999</v>
      </c>
      <c r="C30" s="31">
        <v>6058.3379999999997</v>
      </c>
      <c r="D30" s="31">
        <v>6471.7653</v>
      </c>
      <c r="E30" s="31">
        <f t="shared" si="1"/>
        <v>17981.620799999997</v>
      </c>
      <c r="F30" s="31">
        <v>7146.668099999999</v>
      </c>
      <c r="G30" s="31">
        <v>7498.92</v>
      </c>
      <c r="H30" s="31">
        <v>7992.27</v>
      </c>
      <c r="I30" s="31">
        <f t="shared" si="2"/>
        <v>22637.858099999998</v>
      </c>
      <c r="J30" s="31">
        <f t="shared" si="3"/>
        <v>7861.3349099999996</v>
      </c>
      <c r="K30" s="31">
        <f t="shared" si="3"/>
        <v>8248.8119999999999</v>
      </c>
      <c r="L30" s="31">
        <f t="shared" si="3"/>
        <v>8791.4970000000012</v>
      </c>
      <c r="M30" s="31">
        <f t="shared" si="4"/>
        <v>24901.643909999999</v>
      </c>
      <c r="N30" s="31">
        <f t="shared" si="5"/>
        <v>9433.6018919999988</v>
      </c>
      <c r="O30" s="31">
        <f t="shared" si="5"/>
        <v>9898.5743999999995</v>
      </c>
      <c r="P30" s="31">
        <f t="shared" si="5"/>
        <v>10549.796400000001</v>
      </c>
      <c r="Q30" s="31">
        <f t="shared" si="6"/>
        <v>29881.972691999996</v>
      </c>
      <c r="R30" s="31">
        <f>Q30+M30+I30+E30</f>
        <v>95403.095501999982</v>
      </c>
    </row>
    <row r="31" spans="1:18" s="26" customFormat="1" outlineLevel="1" x14ac:dyDescent="0.2">
      <c r="A31" s="30" t="s">
        <v>118</v>
      </c>
      <c r="B31" s="31">
        <v>3201.8415</v>
      </c>
      <c r="C31" s="31">
        <v>3637.9629</v>
      </c>
      <c r="D31" s="31">
        <v>4144.1400000000003</v>
      </c>
      <c r="E31" s="31">
        <f t="shared" si="1"/>
        <v>10983.9444</v>
      </c>
      <c r="F31" s="31">
        <v>4342.4666999999999</v>
      </c>
      <c r="G31" s="31">
        <v>5230.4967000000006</v>
      </c>
      <c r="H31" s="31">
        <v>5588.6687999999995</v>
      </c>
      <c r="I31" s="31">
        <f t="shared" si="2"/>
        <v>15161.6322</v>
      </c>
      <c r="J31" s="31">
        <f t="shared" si="3"/>
        <v>4776.7133700000004</v>
      </c>
      <c r="K31" s="31">
        <f t="shared" si="3"/>
        <v>5753.5463700000009</v>
      </c>
      <c r="L31" s="31">
        <f t="shared" si="3"/>
        <v>6147.53568</v>
      </c>
      <c r="M31" s="31">
        <f t="shared" si="4"/>
        <v>16677.795420000002</v>
      </c>
      <c r="N31" s="31">
        <f t="shared" si="5"/>
        <v>5732.0560439999999</v>
      </c>
      <c r="O31" s="31">
        <f t="shared" si="5"/>
        <v>6904.2556440000008</v>
      </c>
      <c r="P31" s="31">
        <f t="shared" si="5"/>
        <v>7377.0428159999992</v>
      </c>
      <c r="Q31" s="31">
        <f t="shared" si="6"/>
        <v>20013.354504000003</v>
      </c>
      <c r="R31" s="31">
        <f>Q31+M31+I31+E31</f>
        <v>62836.726524000005</v>
      </c>
    </row>
    <row r="32" spans="1:18" s="26" customFormat="1" outlineLevel="1" x14ac:dyDescent="0.2">
      <c r="A32" s="30" t="s">
        <v>119</v>
      </c>
      <c r="B32" s="31">
        <v>8856.619200000001</v>
      </c>
      <c r="C32" s="31">
        <v>9111.1878000000015</v>
      </c>
      <c r="D32" s="31">
        <v>7467.3455999999987</v>
      </c>
      <c r="E32" s="31">
        <f t="shared" si="1"/>
        <v>25435.152600000001</v>
      </c>
      <c r="F32" s="31">
        <v>6417.4967999999999</v>
      </c>
      <c r="G32" s="31">
        <v>5273.9114999999993</v>
      </c>
      <c r="H32" s="31">
        <v>3498.8382000000001</v>
      </c>
      <c r="I32" s="31">
        <f t="shared" si="2"/>
        <v>15190.246499999999</v>
      </c>
      <c r="J32" s="31">
        <f t="shared" si="3"/>
        <v>7059.2464800000007</v>
      </c>
      <c r="K32" s="31">
        <f t="shared" si="3"/>
        <v>5801.3026499999996</v>
      </c>
      <c r="L32" s="31">
        <f t="shared" si="3"/>
        <v>3848.7220200000006</v>
      </c>
      <c r="M32" s="31">
        <f t="shared" si="4"/>
        <v>16709.27115</v>
      </c>
      <c r="N32" s="31">
        <f t="shared" si="5"/>
        <v>8471.0957760000001</v>
      </c>
      <c r="O32" s="31">
        <f t="shared" si="5"/>
        <v>6961.5631799999992</v>
      </c>
      <c r="P32" s="31">
        <f t="shared" si="5"/>
        <v>4618.4664240000002</v>
      </c>
      <c r="Q32" s="31">
        <f t="shared" si="6"/>
        <v>20051.125379999998</v>
      </c>
      <c r="R32" s="31">
        <f>Q32+M32+I32+E32</f>
        <v>77385.795630000008</v>
      </c>
    </row>
    <row r="33" spans="1:18" s="26" customFormat="1" outlineLevel="1" x14ac:dyDescent="0.2">
      <c r="A33" s="30" t="s">
        <v>120</v>
      </c>
      <c r="B33" s="31">
        <v>3711.9654</v>
      </c>
      <c r="C33" s="31">
        <v>4510.2057000000004</v>
      </c>
      <c r="D33" s="31">
        <v>6732.2540999999992</v>
      </c>
      <c r="E33" s="31">
        <f t="shared" si="1"/>
        <v>14954.425199999998</v>
      </c>
      <c r="F33" s="31">
        <v>8242.8918000000012</v>
      </c>
      <c r="G33" s="31">
        <v>9724.9151999999995</v>
      </c>
      <c r="H33" s="31">
        <v>8534.9549999999999</v>
      </c>
      <c r="I33" s="31">
        <f t="shared" si="2"/>
        <v>26502.762000000002</v>
      </c>
      <c r="J33" s="31">
        <f t="shared" si="3"/>
        <v>9067.1809800000028</v>
      </c>
      <c r="K33" s="31">
        <f t="shared" si="3"/>
        <v>10697.406720000001</v>
      </c>
      <c r="L33" s="31">
        <f t="shared" si="3"/>
        <v>9388.4505000000008</v>
      </c>
      <c r="M33" s="31">
        <f t="shared" si="4"/>
        <v>29153.038200000003</v>
      </c>
      <c r="N33" s="31">
        <f t="shared" si="5"/>
        <v>10880.617176000003</v>
      </c>
      <c r="O33" s="31">
        <f t="shared" si="5"/>
        <v>12836.888064000001</v>
      </c>
      <c r="P33" s="31">
        <f t="shared" si="5"/>
        <v>11266.140600000001</v>
      </c>
      <c r="Q33" s="31">
        <f t="shared" si="6"/>
        <v>34983.645840000005</v>
      </c>
      <c r="R33" s="31">
        <f>Q33+M33+I33+E33</f>
        <v>105593.87124000001</v>
      </c>
    </row>
    <row r="34" spans="1:18" s="26" customFormat="1" ht="15" outlineLevel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26" customFormat="1" ht="18.75" x14ac:dyDescent="0.3">
      <c r="A35" s="27" t="s">
        <v>125</v>
      </c>
      <c r="B35" s="28"/>
      <c r="C35" s="28"/>
      <c r="D35" s="28"/>
      <c r="E35" s="29">
        <f t="shared" ref="E35" si="63">SUM(E36:E39)</f>
        <v>83226.171600000001</v>
      </c>
      <c r="F35" s="29">
        <f t="shared" ref="F35" si="64">SUM(F36:F39)</f>
        <v>31379.428079999998</v>
      </c>
      <c r="G35" s="29">
        <f t="shared" ref="G35" si="65">SUM(G36:G39)</f>
        <v>33273.892079999998</v>
      </c>
      <c r="H35" s="29">
        <f t="shared" ref="H35" si="66">SUM(H36:H39)</f>
        <v>30737.678400000001</v>
      </c>
      <c r="I35" s="29">
        <f t="shared" ref="I35" si="67">SUM(I36:I39)</f>
        <v>95390.998559999993</v>
      </c>
      <c r="J35" s="29">
        <f t="shared" ref="J35" si="68">SUM(J36:J39)</f>
        <v>34517.370887999998</v>
      </c>
      <c r="K35" s="29">
        <f t="shared" ref="K35" si="69">SUM(K36:K39)</f>
        <v>36601.281287999998</v>
      </c>
      <c r="L35" s="29">
        <f t="shared" ref="L35" si="70">SUM(L36:L39)</f>
        <v>33811.446239999997</v>
      </c>
      <c r="M35" s="29">
        <f t="shared" ref="M35" si="71">SUM(M36:M39)</f>
        <v>104930.09841600001</v>
      </c>
      <c r="N35" s="29">
        <f t="shared" ref="N35" si="72">SUM(N36:N39)</f>
        <v>41420.845065600006</v>
      </c>
      <c r="O35" s="29">
        <f t="shared" ref="O35" si="73">SUM(O36:O39)</f>
        <v>43921.537545600004</v>
      </c>
      <c r="P35" s="29">
        <f t="shared" ref="P35" si="74">SUM(P36:P39)</f>
        <v>40573.735487999998</v>
      </c>
      <c r="Q35" s="29">
        <f t="shared" ref="Q35" si="75">SUM(Q36:Q39)</f>
        <v>125916.11809919999</v>
      </c>
      <c r="R35" s="29">
        <f t="shared" ref="R35" si="76">SUM(R36:R39)</f>
        <v>409463.38667519996</v>
      </c>
    </row>
    <row r="36" spans="1:18" s="26" customFormat="1" ht="17.25" customHeight="1" outlineLevel="1" x14ac:dyDescent="0.2">
      <c r="A36" s="30" t="s">
        <v>76</v>
      </c>
      <c r="B36" s="31">
        <v>6541.820999999999</v>
      </c>
      <c r="C36" s="31">
        <v>7270.0055999999995</v>
      </c>
      <c r="D36" s="31">
        <v>7766.1183599999995</v>
      </c>
      <c r="E36" s="31">
        <f t="shared" si="1"/>
        <v>21577.944959999997</v>
      </c>
      <c r="F36" s="31">
        <v>8576.0017199999984</v>
      </c>
      <c r="G36" s="31">
        <v>8998.7039999999997</v>
      </c>
      <c r="H36" s="31">
        <v>9590.7240000000002</v>
      </c>
      <c r="I36" s="31">
        <f t="shared" si="2"/>
        <v>27165.42972</v>
      </c>
      <c r="J36" s="31">
        <f t="shared" si="3"/>
        <v>9433.6018919999988</v>
      </c>
      <c r="K36" s="31">
        <f t="shared" si="3"/>
        <v>9898.5744000000013</v>
      </c>
      <c r="L36" s="31">
        <f t="shared" si="3"/>
        <v>10549.796400000001</v>
      </c>
      <c r="M36" s="31">
        <f t="shared" si="4"/>
        <v>29881.972692000003</v>
      </c>
      <c r="N36" s="31">
        <f t="shared" si="5"/>
        <v>11320.322270399998</v>
      </c>
      <c r="O36" s="31">
        <f t="shared" si="5"/>
        <v>11878.289280000001</v>
      </c>
      <c r="P36" s="31">
        <f t="shared" si="5"/>
        <v>12659.75568</v>
      </c>
      <c r="Q36" s="31">
        <f t="shared" si="6"/>
        <v>35858.367230399999</v>
      </c>
      <c r="R36" s="31">
        <f>Q36+M36+I36+E36</f>
        <v>114483.7146024</v>
      </c>
    </row>
    <row r="37" spans="1:18" s="26" customFormat="1" outlineLevel="1" x14ac:dyDescent="0.2">
      <c r="A37" s="30" t="s">
        <v>118</v>
      </c>
      <c r="B37" s="31">
        <v>3842.2097999999996</v>
      </c>
      <c r="C37" s="31">
        <v>4365.55548</v>
      </c>
      <c r="D37" s="31">
        <v>4972.9679999999998</v>
      </c>
      <c r="E37" s="31">
        <f t="shared" si="1"/>
        <v>13180.73328</v>
      </c>
      <c r="F37" s="31">
        <v>5210.9600399999999</v>
      </c>
      <c r="G37" s="31">
        <v>6276.5960400000004</v>
      </c>
      <c r="H37" s="31">
        <v>6706.4025599999995</v>
      </c>
      <c r="I37" s="31">
        <f t="shared" si="2"/>
        <v>18193.958640000001</v>
      </c>
      <c r="J37" s="31">
        <f t="shared" si="3"/>
        <v>5732.0560440000008</v>
      </c>
      <c r="K37" s="31">
        <f t="shared" si="3"/>
        <v>6904.2556440000008</v>
      </c>
      <c r="L37" s="31">
        <f t="shared" si="3"/>
        <v>7377.0428160000001</v>
      </c>
      <c r="M37" s="31">
        <f t="shared" si="4"/>
        <v>20013.354504000003</v>
      </c>
      <c r="N37" s="31">
        <f t="shared" si="5"/>
        <v>6878.467252800001</v>
      </c>
      <c r="O37" s="31">
        <f t="shared" si="5"/>
        <v>8285.1067727999998</v>
      </c>
      <c r="P37" s="31">
        <f t="shared" si="5"/>
        <v>8852.4513791999998</v>
      </c>
      <c r="Q37" s="31">
        <f t="shared" si="6"/>
        <v>24016.025404799999</v>
      </c>
      <c r="R37" s="31">
        <f>Q37+M37+I37+E37</f>
        <v>75404.071828800006</v>
      </c>
    </row>
    <row r="38" spans="1:18" s="26" customFormat="1" outlineLevel="1" x14ac:dyDescent="0.2">
      <c r="A38" s="30" t="s">
        <v>119</v>
      </c>
      <c r="B38" s="31">
        <v>10627.94304</v>
      </c>
      <c r="C38" s="31">
        <v>10933.425360000001</v>
      </c>
      <c r="D38" s="31">
        <v>8960.8147199999985</v>
      </c>
      <c r="E38" s="31">
        <f t="shared" si="1"/>
        <v>30522.183119999998</v>
      </c>
      <c r="F38" s="31">
        <v>7700.9961599999997</v>
      </c>
      <c r="G38" s="31">
        <v>6328.6937999999991</v>
      </c>
      <c r="H38" s="31">
        <v>4198.6058400000002</v>
      </c>
      <c r="I38" s="31">
        <f t="shared" si="2"/>
        <v>18228.2958</v>
      </c>
      <c r="J38" s="31">
        <f t="shared" si="3"/>
        <v>8471.0957760000001</v>
      </c>
      <c r="K38" s="31">
        <f t="shared" si="3"/>
        <v>6961.5631799999992</v>
      </c>
      <c r="L38" s="31">
        <f t="shared" si="3"/>
        <v>4618.4664240000002</v>
      </c>
      <c r="M38" s="31">
        <f t="shared" si="4"/>
        <v>20051.125379999998</v>
      </c>
      <c r="N38" s="31">
        <f t="shared" si="5"/>
        <v>10165.314931200001</v>
      </c>
      <c r="O38" s="31">
        <f t="shared" si="5"/>
        <v>8353.8758159999979</v>
      </c>
      <c r="P38" s="31">
        <f t="shared" si="5"/>
        <v>5542.1597087999999</v>
      </c>
      <c r="Q38" s="31">
        <f t="shared" si="6"/>
        <v>24061.350456</v>
      </c>
      <c r="R38" s="31">
        <f>Q38+M38+I38+E38</f>
        <v>92862.954755999992</v>
      </c>
    </row>
    <row r="39" spans="1:18" s="26" customFormat="1" outlineLevel="1" x14ac:dyDescent="0.2">
      <c r="A39" s="30" t="s">
        <v>120</v>
      </c>
      <c r="B39" s="31">
        <v>4454.3584799999999</v>
      </c>
      <c r="C39" s="31">
        <v>5412.2468400000007</v>
      </c>
      <c r="D39" s="31">
        <v>8078.7049199999983</v>
      </c>
      <c r="E39" s="31">
        <f t="shared" si="1"/>
        <v>17945.310239999999</v>
      </c>
      <c r="F39" s="31">
        <v>9891.4701600000008</v>
      </c>
      <c r="G39" s="31">
        <v>11669.898239999999</v>
      </c>
      <c r="H39" s="31">
        <v>10241.946</v>
      </c>
      <c r="I39" s="31">
        <f t="shared" si="2"/>
        <v>31803.314399999999</v>
      </c>
      <c r="J39" s="31">
        <f t="shared" si="3"/>
        <v>10880.617176000002</v>
      </c>
      <c r="K39" s="31">
        <f t="shared" si="3"/>
        <v>12836.888063999999</v>
      </c>
      <c r="L39" s="31">
        <f t="shared" si="3"/>
        <v>11266.140600000001</v>
      </c>
      <c r="M39" s="31">
        <f t="shared" si="4"/>
        <v>34983.645839999997</v>
      </c>
      <c r="N39" s="31">
        <f t="shared" si="5"/>
        <v>13056.740611200001</v>
      </c>
      <c r="O39" s="31">
        <f t="shared" si="5"/>
        <v>15404.265676799998</v>
      </c>
      <c r="P39" s="31">
        <f t="shared" si="5"/>
        <v>13519.36872</v>
      </c>
      <c r="Q39" s="31">
        <f t="shared" si="6"/>
        <v>41980.375007999995</v>
      </c>
      <c r="R39" s="31">
        <f>Q39+M39+I39+E39</f>
        <v>126712.64548799998</v>
      </c>
    </row>
    <row r="40" spans="1:18" s="26" customFormat="1" ht="15" outlineLevel="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s="26" customFormat="1" ht="18.75" x14ac:dyDescent="0.3">
      <c r="A41" s="27" t="s">
        <v>126</v>
      </c>
      <c r="B41" s="28"/>
      <c r="C41" s="28"/>
      <c r="D41" s="28"/>
      <c r="E41" s="29">
        <f t="shared" ref="E41" si="77">SUM(E42:E45)</f>
        <v>108194.02308</v>
      </c>
      <c r="F41" s="29">
        <f t="shared" ref="F41" si="78">SUM(F42:F45)</f>
        <v>40793.256504000004</v>
      </c>
      <c r="G41" s="29">
        <f t="shared" ref="G41" si="79">SUM(G42:G45)</f>
        <v>43256.059703999999</v>
      </c>
      <c r="H41" s="29">
        <f t="shared" ref="H41" si="80">SUM(H42:H45)</f>
        <v>39958.981920000006</v>
      </c>
      <c r="I41" s="29">
        <f t="shared" ref="I41" si="81">SUM(I42:I45)</f>
        <v>124008.29812799999</v>
      </c>
      <c r="J41" s="29">
        <f t="shared" ref="J41" si="82">SUM(J42:J45)</f>
        <v>44872.582154400006</v>
      </c>
      <c r="K41" s="29">
        <f t="shared" ref="K41" si="83">SUM(K42:K45)</f>
        <v>47581.665674400007</v>
      </c>
      <c r="L41" s="29">
        <f t="shared" ref="L41" si="84">SUM(L42:L45)</f>
        <v>43954.880112000006</v>
      </c>
      <c r="M41" s="29">
        <f t="shared" ref="M41" si="85">SUM(M42:M45)</f>
        <v>136409.12794080001</v>
      </c>
      <c r="N41" s="29">
        <f t="shared" ref="N41" si="86">SUM(N42:N45)</f>
        <v>53847.09858528</v>
      </c>
      <c r="O41" s="29">
        <f t="shared" ref="O41" si="87">SUM(O42:O45)</f>
        <v>57097.998809280005</v>
      </c>
      <c r="P41" s="29">
        <f t="shared" ref="P41" si="88">SUM(P42:P45)</f>
        <v>52745.856134400005</v>
      </c>
      <c r="Q41" s="29">
        <f t="shared" ref="Q41" si="89">SUM(Q42:Q45)</f>
        <v>163690.95352896</v>
      </c>
      <c r="R41" s="29">
        <f t="shared" ref="R41" si="90">SUM(R42:R45)</f>
        <v>532302.40267775999</v>
      </c>
    </row>
    <row r="42" spans="1:18" s="26" customFormat="1" outlineLevel="1" x14ac:dyDescent="0.2">
      <c r="A42" s="30" t="s">
        <v>76</v>
      </c>
      <c r="B42" s="31">
        <v>8504.3672999999999</v>
      </c>
      <c r="C42" s="31">
        <v>9451.0072799999998</v>
      </c>
      <c r="D42" s="31">
        <v>10095.953868000001</v>
      </c>
      <c r="E42" s="31">
        <f t="shared" si="1"/>
        <v>28051.328448</v>
      </c>
      <c r="F42" s="31">
        <v>11148.802235999998</v>
      </c>
      <c r="G42" s="31">
        <v>11698.315200000001</v>
      </c>
      <c r="H42" s="31">
        <v>12467.941200000001</v>
      </c>
      <c r="I42" s="31">
        <f t="shared" si="2"/>
        <v>35315.058636000002</v>
      </c>
      <c r="J42" s="31">
        <f t="shared" si="3"/>
        <v>12263.682459599999</v>
      </c>
      <c r="K42" s="31">
        <f t="shared" si="3"/>
        <v>12868.146720000002</v>
      </c>
      <c r="L42" s="31">
        <f t="shared" si="3"/>
        <v>13714.735320000002</v>
      </c>
      <c r="M42" s="31">
        <f t="shared" si="4"/>
        <v>38846.564499600005</v>
      </c>
      <c r="N42" s="31">
        <f t="shared" si="5"/>
        <v>14716.418951519998</v>
      </c>
      <c r="O42" s="31">
        <f t="shared" si="5"/>
        <v>15441.776064000001</v>
      </c>
      <c r="P42" s="31">
        <f t="shared" si="5"/>
        <v>16457.682384</v>
      </c>
      <c r="Q42" s="31">
        <f t="shared" si="6"/>
        <v>46615.877399520003</v>
      </c>
      <c r="R42" s="31">
        <f>Q42+M42+I42+E42</f>
        <v>148828.82898312001</v>
      </c>
    </row>
    <row r="43" spans="1:18" s="26" customFormat="1" outlineLevel="1" x14ac:dyDescent="0.2">
      <c r="A43" s="30" t="s">
        <v>118</v>
      </c>
      <c r="B43" s="31">
        <v>4994.8727399999998</v>
      </c>
      <c r="C43" s="31">
        <v>5675.2221239999999</v>
      </c>
      <c r="D43" s="31">
        <v>6464.8584000000001</v>
      </c>
      <c r="E43" s="31">
        <f t="shared" si="1"/>
        <v>17134.953264</v>
      </c>
      <c r="F43" s="31">
        <v>6774.2480519999999</v>
      </c>
      <c r="G43" s="31">
        <v>8159.5748520000006</v>
      </c>
      <c r="H43" s="31">
        <v>8718.3233280000004</v>
      </c>
      <c r="I43" s="31">
        <f t="shared" si="2"/>
        <v>23652.146231999999</v>
      </c>
      <c r="J43" s="31">
        <f t="shared" si="3"/>
        <v>7451.6728572000002</v>
      </c>
      <c r="K43" s="31">
        <f t="shared" si="3"/>
        <v>8975.5323372000021</v>
      </c>
      <c r="L43" s="31">
        <f t="shared" si="3"/>
        <v>9590.155660800001</v>
      </c>
      <c r="M43" s="31">
        <f t="shared" si="4"/>
        <v>26017.360855200001</v>
      </c>
      <c r="N43" s="31">
        <f t="shared" si="5"/>
        <v>8942.0074286399995</v>
      </c>
      <c r="O43" s="31">
        <f t="shared" si="5"/>
        <v>10770.638804640002</v>
      </c>
      <c r="P43" s="31">
        <f t="shared" si="5"/>
        <v>11508.186792960001</v>
      </c>
      <c r="Q43" s="31">
        <f t="shared" si="6"/>
        <v>31220.833026240001</v>
      </c>
      <c r="R43" s="31">
        <f>Q43+M43+I43+E43</f>
        <v>98025.293377440001</v>
      </c>
    </row>
    <row r="44" spans="1:18" s="26" customFormat="1" outlineLevel="1" x14ac:dyDescent="0.2">
      <c r="A44" s="30" t="s">
        <v>119</v>
      </c>
      <c r="B44" s="31">
        <v>13816.325952000001</v>
      </c>
      <c r="C44" s="31">
        <v>14213.452968000001</v>
      </c>
      <c r="D44" s="31">
        <v>11649.059135999998</v>
      </c>
      <c r="E44" s="31">
        <f t="shared" si="1"/>
        <v>39678.838056000001</v>
      </c>
      <c r="F44" s="31">
        <v>10011.295007999999</v>
      </c>
      <c r="G44" s="31">
        <v>8227.3019399999994</v>
      </c>
      <c r="H44" s="31">
        <v>5458.1875920000002</v>
      </c>
      <c r="I44" s="31">
        <f t="shared" si="2"/>
        <v>23696.784540000001</v>
      </c>
      <c r="J44" s="31">
        <f t="shared" si="3"/>
        <v>11012.424508800001</v>
      </c>
      <c r="K44" s="31">
        <f t="shared" si="3"/>
        <v>9050.032134000001</v>
      </c>
      <c r="L44" s="31">
        <f t="shared" si="3"/>
        <v>6004.0063512000006</v>
      </c>
      <c r="M44" s="31">
        <f t="shared" si="4"/>
        <v>26066.462994000005</v>
      </c>
      <c r="N44" s="31">
        <f t="shared" si="5"/>
        <v>13214.90941056</v>
      </c>
      <c r="O44" s="31">
        <f t="shared" si="5"/>
        <v>10860.038560800002</v>
      </c>
      <c r="P44" s="31">
        <f t="shared" si="5"/>
        <v>7204.8076214400007</v>
      </c>
      <c r="Q44" s="31">
        <f t="shared" si="6"/>
        <v>31279.7555928</v>
      </c>
      <c r="R44" s="31">
        <f>Q44+M44+I44+E44</f>
        <v>120721.84118280001</v>
      </c>
    </row>
    <row r="45" spans="1:18" s="26" customFormat="1" outlineLevel="1" x14ac:dyDescent="0.2">
      <c r="A45" s="30" t="s">
        <v>120</v>
      </c>
      <c r="B45" s="31">
        <v>5790.6660240000001</v>
      </c>
      <c r="C45" s="31">
        <v>7035.920892000001</v>
      </c>
      <c r="D45" s="31">
        <v>10502.316395999998</v>
      </c>
      <c r="E45" s="31">
        <f t="shared" si="1"/>
        <v>23328.903311999999</v>
      </c>
      <c r="F45" s="31">
        <v>12858.911208000001</v>
      </c>
      <c r="G45" s="31">
        <v>15170.867711999999</v>
      </c>
      <c r="H45" s="31">
        <v>13314.5298</v>
      </c>
      <c r="I45" s="31">
        <f t="shared" si="2"/>
        <v>41344.308720000001</v>
      </c>
      <c r="J45" s="31">
        <f t="shared" si="3"/>
        <v>14144.802328800002</v>
      </c>
      <c r="K45" s="31">
        <f t="shared" si="3"/>
        <v>16687.954483199999</v>
      </c>
      <c r="L45" s="31">
        <f t="shared" si="3"/>
        <v>14645.982780000002</v>
      </c>
      <c r="M45" s="31">
        <f t="shared" si="4"/>
        <v>45478.739591999998</v>
      </c>
      <c r="N45" s="31">
        <f t="shared" si="5"/>
        <v>16973.762794560003</v>
      </c>
      <c r="O45" s="31">
        <f t="shared" si="5"/>
        <v>20025.545379839998</v>
      </c>
      <c r="P45" s="31">
        <f t="shared" si="5"/>
        <v>17575.179336000001</v>
      </c>
      <c r="Q45" s="31">
        <f t="shared" si="6"/>
        <v>54574.487510400002</v>
      </c>
      <c r="R45" s="31">
        <f>Q45+M45+I45+E45</f>
        <v>164726.43913440002</v>
      </c>
    </row>
    <row r="46" spans="1:18" s="26" customFormat="1" ht="15" outlineLevel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s="26" customFormat="1" ht="18.75" x14ac:dyDescent="0.3">
      <c r="A47" s="27" t="s">
        <v>127</v>
      </c>
      <c r="B47" s="28"/>
      <c r="C47" s="28"/>
      <c r="D47" s="28"/>
      <c r="E47" s="29">
        <f t="shared" ref="E47" si="91">SUM(E48:E51)</f>
        <v>107112.0828492</v>
      </c>
      <c r="F47" s="29">
        <f t="shared" ref="F47" si="92">SUM(F48:F51)</f>
        <v>40385.323938959998</v>
      </c>
      <c r="G47" s="29">
        <f t="shared" ref="G47" si="93">SUM(G48:G51)</f>
        <v>42823.49910696</v>
      </c>
      <c r="H47" s="29">
        <f t="shared" ref="H47" si="94">SUM(H48:H51)</f>
        <v>39559.392100800003</v>
      </c>
      <c r="I47" s="29">
        <f t="shared" ref="I47" si="95">SUM(I48:I51)</f>
        <v>122768.21514672</v>
      </c>
      <c r="J47" s="29">
        <f t="shared" ref="J47" si="96">SUM(J48:J51)</f>
        <v>44423.856332855998</v>
      </c>
      <c r="K47" s="29">
        <f t="shared" ref="K47" si="97">SUM(K48:K51)</f>
        <v>47105.849017656001</v>
      </c>
      <c r="L47" s="29">
        <f t="shared" ref="L47" si="98">SUM(L48:L51)</f>
        <v>43515.331310880007</v>
      </c>
      <c r="M47" s="29">
        <f t="shared" ref="M47" si="99">SUM(M48:M51)</f>
        <v>135045.03666139202</v>
      </c>
      <c r="N47" s="29">
        <f t="shared" ref="N47" si="100">SUM(N48:N51)</f>
        <v>53308.6275994272</v>
      </c>
      <c r="O47" s="29">
        <f t="shared" ref="O47" si="101">SUM(O48:O51)</f>
        <v>56527.018821187201</v>
      </c>
      <c r="P47" s="29">
        <f t="shared" ref="P47" si="102">SUM(P48:P51)</f>
        <v>52218.397573056005</v>
      </c>
      <c r="Q47" s="29">
        <f t="shared" ref="Q47" si="103">SUM(Q48:Q51)</f>
        <v>162054.04399367044</v>
      </c>
      <c r="R47" s="29">
        <f t="shared" ref="R47" si="104">SUM(R48:R51)</f>
        <v>526979.3786509824</v>
      </c>
    </row>
    <row r="48" spans="1:18" s="26" customFormat="1" outlineLevel="1" x14ac:dyDescent="0.2">
      <c r="A48" s="30" t="s">
        <v>76</v>
      </c>
      <c r="B48" s="31">
        <v>8419.3236269999998</v>
      </c>
      <c r="C48" s="31">
        <v>9356.4972072</v>
      </c>
      <c r="D48" s="31">
        <v>9994.9943293200013</v>
      </c>
      <c r="E48" s="31">
        <f t="shared" si="1"/>
        <v>27770.815163520001</v>
      </c>
      <c r="F48" s="31">
        <v>11037.314213639998</v>
      </c>
      <c r="G48" s="31">
        <v>11581.332048</v>
      </c>
      <c r="H48" s="31">
        <v>12343.261788000002</v>
      </c>
      <c r="I48" s="31">
        <f t="shared" si="2"/>
        <v>34961.908049639998</v>
      </c>
      <c r="J48" s="31">
        <f t="shared" si="3"/>
        <v>12141.045635003999</v>
      </c>
      <c r="K48" s="31">
        <f t="shared" si="3"/>
        <v>12739.465252800001</v>
      </c>
      <c r="L48" s="31">
        <f t="shared" si="3"/>
        <v>13577.587966800003</v>
      </c>
      <c r="M48" s="31">
        <f t="shared" si="4"/>
        <v>38458.098854604003</v>
      </c>
      <c r="N48" s="31">
        <f t="shared" si="5"/>
        <v>14569.254762004797</v>
      </c>
      <c r="O48" s="31">
        <f t="shared" si="5"/>
        <v>15287.358303360001</v>
      </c>
      <c r="P48" s="31">
        <f t="shared" si="5"/>
        <v>16293.105560160004</v>
      </c>
      <c r="Q48" s="31">
        <f t="shared" si="6"/>
        <v>46149.718625524802</v>
      </c>
      <c r="R48" s="31">
        <f>Q48+M48+I48+E48</f>
        <v>147340.54069328881</v>
      </c>
    </row>
    <row r="49" spans="1:18" s="26" customFormat="1" outlineLevel="1" x14ac:dyDescent="0.2">
      <c r="A49" s="30" t="s">
        <v>118</v>
      </c>
      <c r="B49" s="31">
        <v>4944.9240125999995</v>
      </c>
      <c r="C49" s="31">
        <v>5618.46990276</v>
      </c>
      <c r="D49" s="31">
        <v>6400.2098159999996</v>
      </c>
      <c r="E49" s="31">
        <f t="shared" si="1"/>
        <v>16963.603731359999</v>
      </c>
      <c r="F49" s="31">
        <v>6706.5055714800001</v>
      </c>
      <c r="G49" s="31">
        <v>8077.979103480001</v>
      </c>
      <c r="H49" s="31">
        <v>8631.14009472</v>
      </c>
      <c r="I49" s="31">
        <f t="shared" si="2"/>
        <v>23415.624769679998</v>
      </c>
      <c r="J49" s="31">
        <f t="shared" si="3"/>
        <v>7377.1561286280003</v>
      </c>
      <c r="K49" s="31">
        <f t="shared" si="3"/>
        <v>8885.7770138280011</v>
      </c>
      <c r="L49" s="31">
        <f t="shared" si="3"/>
        <v>9494.2541041920013</v>
      </c>
      <c r="M49" s="31">
        <f t="shared" si="4"/>
        <v>25757.187246648002</v>
      </c>
      <c r="N49" s="31">
        <f t="shared" si="5"/>
        <v>8852.5873543535999</v>
      </c>
      <c r="O49" s="31">
        <f t="shared" si="5"/>
        <v>10662.932416593601</v>
      </c>
      <c r="P49" s="31">
        <f t="shared" si="5"/>
        <v>11393.1049250304</v>
      </c>
      <c r="Q49" s="31">
        <f t="shared" si="6"/>
        <v>30908.624695977604</v>
      </c>
      <c r="R49" s="31">
        <f>Q49+M49+I49+E49</f>
        <v>97045.040443665595</v>
      </c>
    </row>
    <row r="50" spans="1:18" s="26" customFormat="1" outlineLevel="1" x14ac:dyDescent="0.2">
      <c r="A50" s="30" t="s">
        <v>119</v>
      </c>
      <c r="B50" s="31">
        <v>13678.16269248</v>
      </c>
      <c r="C50" s="31">
        <v>14071.31843832</v>
      </c>
      <c r="D50" s="31">
        <v>11532.568544639998</v>
      </c>
      <c r="E50" s="31">
        <f t="shared" si="1"/>
        <v>39282.049675439994</v>
      </c>
      <c r="F50" s="31">
        <v>9911.1820579199994</v>
      </c>
      <c r="G50" s="31">
        <v>8145.0289205999989</v>
      </c>
      <c r="H50" s="31">
        <v>5403.6057160800001</v>
      </c>
      <c r="I50" s="31">
        <f t="shared" si="2"/>
        <v>23459.816694599998</v>
      </c>
      <c r="J50" s="31">
        <f t="shared" si="3"/>
        <v>10902.300263712001</v>
      </c>
      <c r="K50" s="31">
        <f t="shared" si="3"/>
        <v>8959.5318126599996</v>
      </c>
      <c r="L50" s="31">
        <f t="shared" si="3"/>
        <v>5943.9662876880002</v>
      </c>
      <c r="M50" s="31">
        <f t="shared" si="4"/>
        <v>25805.79836406</v>
      </c>
      <c r="N50" s="31">
        <f t="shared" si="5"/>
        <v>13082.7603164544</v>
      </c>
      <c r="O50" s="31">
        <f t="shared" si="5"/>
        <v>10751.438175191999</v>
      </c>
      <c r="P50" s="31">
        <f t="shared" si="5"/>
        <v>7132.7595452256</v>
      </c>
      <c r="Q50" s="31">
        <f t="shared" si="6"/>
        <v>30966.958036871998</v>
      </c>
      <c r="R50" s="31">
        <f>Q50+M50+I50+E50</f>
        <v>119514.62277097198</v>
      </c>
    </row>
    <row r="51" spans="1:18" s="26" customFormat="1" outlineLevel="1" x14ac:dyDescent="0.2">
      <c r="A51" s="30" t="s">
        <v>120</v>
      </c>
      <c r="B51" s="31">
        <v>5732.7593637600003</v>
      </c>
      <c r="C51" s="31">
        <v>6965.5616830800009</v>
      </c>
      <c r="D51" s="31">
        <v>10397.293232039998</v>
      </c>
      <c r="E51" s="31">
        <f t="shared" si="1"/>
        <v>23095.614278879999</v>
      </c>
      <c r="F51" s="31">
        <v>12730.322095920001</v>
      </c>
      <c r="G51" s="31">
        <v>15019.15903488</v>
      </c>
      <c r="H51" s="31">
        <v>13181.384502000001</v>
      </c>
      <c r="I51" s="31">
        <f t="shared" si="2"/>
        <v>40930.8656328</v>
      </c>
      <c r="J51" s="31">
        <f t="shared" si="3"/>
        <v>14003.354305512003</v>
      </c>
      <c r="K51" s="31">
        <f t="shared" si="3"/>
        <v>16521.074938368001</v>
      </c>
      <c r="L51" s="31">
        <f t="shared" si="3"/>
        <v>14499.522952200003</v>
      </c>
      <c r="M51" s="31">
        <f t="shared" si="4"/>
        <v>45023.952196080005</v>
      </c>
      <c r="N51" s="31">
        <f t="shared" si="5"/>
        <v>16804.025166614403</v>
      </c>
      <c r="O51" s="31">
        <f t="shared" si="5"/>
        <v>19825.289926041602</v>
      </c>
      <c r="P51" s="31">
        <f t="shared" si="5"/>
        <v>17399.427542640002</v>
      </c>
      <c r="Q51" s="31">
        <f t="shared" si="6"/>
        <v>54028.742635296003</v>
      </c>
      <c r="R51" s="31">
        <f>Q51+M51+I51+E51</f>
        <v>163079.17474305601</v>
      </c>
    </row>
    <row r="52" spans="1:18" s="26" customFormat="1" ht="15" outlineLevel="1" x14ac:dyDescent="0.25">
      <c r="A52" s="12"/>
      <c r="B52" s="12"/>
      <c r="C52" s="12"/>
      <c r="D52" s="12"/>
    </row>
    <row r="53" spans="1:18" s="26" customFormat="1" ht="18.75" x14ac:dyDescent="0.3">
      <c r="A53" s="27" t="s">
        <v>128</v>
      </c>
      <c r="B53" s="28"/>
      <c r="C53" s="28"/>
      <c r="D53" s="28"/>
      <c r="E53" s="29">
        <f t="shared" ref="E53:R53" si="105">SUM(E54:E57)</f>
        <v>91045.270421819994</v>
      </c>
      <c r="F53" s="29">
        <f t="shared" si="105"/>
        <v>34327.525348115996</v>
      </c>
      <c r="G53" s="29">
        <f t="shared" si="105"/>
        <v>36399.974240915995</v>
      </c>
      <c r="H53" s="29">
        <f t="shared" si="105"/>
        <v>33625.483285680006</v>
      </c>
      <c r="I53" s="29">
        <f t="shared" si="105"/>
        <v>104352.982874712</v>
      </c>
      <c r="J53" s="29">
        <f t="shared" si="105"/>
        <v>37760.277882927607</v>
      </c>
      <c r="K53" s="29">
        <f t="shared" si="105"/>
        <v>40039.971665007601</v>
      </c>
      <c r="L53" s="29">
        <f t="shared" si="105"/>
        <v>36988.031614248008</v>
      </c>
      <c r="M53" s="29">
        <f t="shared" si="105"/>
        <v>114788.28116218321</v>
      </c>
      <c r="N53" s="29">
        <f t="shared" si="105"/>
        <v>45312.333459513116</v>
      </c>
      <c r="O53" s="29">
        <f t="shared" si="105"/>
        <v>48047.965998009124</v>
      </c>
      <c r="P53" s="29">
        <f t="shared" si="105"/>
        <v>44385.637937097606</v>
      </c>
      <c r="Q53" s="29">
        <f t="shared" si="105"/>
        <v>137745.93739461983</v>
      </c>
      <c r="R53" s="29">
        <f t="shared" si="105"/>
        <v>447932.47185333504</v>
      </c>
    </row>
    <row r="54" spans="1:18" s="26" customFormat="1" outlineLevel="1" x14ac:dyDescent="0.2">
      <c r="A54" s="30" t="s">
        <v>76</v>
      </c>
      <c r="B54" s="31">
        <v>7156.4250829499997</v>
      </c>
      <c r="C54" s="31">
        <v>7953.0226261199996</v>
      </c>
      <c r="D54" s="31">
        <v>8495.7451799220016</v>
      </c>
      <c r="E54" s="31">
        <f t="shared" si="1"/>
        <v>23605.192888992002</v>
      </c>
      <c r="F54" s="31">
        <v>9381.717081593999</v>
      </c>
      <c r="G54" s="31">
        <v>9844.1322407999996</v>
      </c>
      <c r="H54" s="31">
        <v>10491.772519800001</v>
      </c>
      <c r="I54" s="31">
        <f t="shared" si="2"/>
        <v>29717.621842193999</v>
      </c>
      <c r="J54" s="31">
        <f t="shared" si="3"/>
        <v>10319.8887897534</v>
      </c>
      <c r="K54" s="31">
        <f t="shared" si="3"/>
        <v>10828.545464880001</v>
      </c>
      <c r="L54" s="31">
        <f t="shared" si="3"/>
        <v>11540.949771780002</v>
      </c>
      <c r="M54" s="31">
        <f t="shared" si="4"/>
        <v>32689.384026413405</v>
      </c>
      <c r="N54" s="31">
        <f t="shared" si="5"/>
        <v>12383.866547704079</v>
      </c>
      <c r="O54" s="31">
        <f t="shared" si="5"/>
        <v>12994.254557856</v>
      </c>
      <c r="P54" s="31">
        <f t="shared" si="5"/>
        <v>13849.139726136002</v>
      </c>
      <c r="Q54" s="31">
        <f t="shared" si="6"/>
        <v>39227.260831696083</v>
      </c>
      <c r="R54" s="31">
        <f>Q54+M54+I54+E54</f>
        <v>125239.4595892955</v>
      </c>
    </row>
    <row r="55" spans="1:18" s="26" customFormat="1" outlineLevel="1" x14ac:dyDescent="0.2">
      <c r="A55" s="30" t="s">
        <v>118</v>
      </c>
      <c r="B55" s="31">
        <v>4203.1854107099998</v>
      </c>
      <c r="C55" s="31">
        <v>4775.6994173459998</v>
      </c>
      <c r="D55" s="31">
        <v>5440.1783435999996</v>
      </c>
      <c r="E55" s="31">
        <f t="shared" si="1"/>
        <v>14419.063171655998</v>
      </c>
      <c r="F55" s="31">
        <v>5700.5297357580002</v>
      </c>
      <c r="G55" s="31">
        <v>6866.2822379580002</v>
      </c>
      <c r="H55" s="31">
        <v>7336.4690805119999</v>
      </c>
      <c r="I55" s="31">
        <f t="shared" si="2"/>
        <v>19903.281054228002</v>
      </c>
      <c r="J55" s="31">
        <f t="shared" si="3"/>
        <v>6270.5827093338012</v>
      </c>
      <c r="K55" s="31">
        <f t="shared" si="3"/>
        <v>7552.9104617538005</v>
      </c>
      <c r="L55" s="31">
        <f t="shared" si="3"/>
        <v>8070.1159885632005</v>
      </c>
      <c r="M55" s="31">
        <f t="shared" si="4"/>
        <v>21893.609159650801</v>
      </c>
      <c r="N55" s="31">
        <f t="shared" si="5"/>
        <v>7524.6992512005609</v>
      </c>
      <c r="O55" s="31">
        <f t="shared" si="5"/>
        <v>9063.4925541045595</v>
      </c>
      <c r="P55" s="31">
        <f t="shared" si="5"/>
        <v>9684.139186275841</v>
      </c>
      <c r="Q55" s="31">
        <f t="shared" si="6"/>
        <v>26272.330991580959</v>
      </c>
      <c r="R55" s="31">
        <f>Q55+M55+I55+E55</f>
        <v>82488.284377115764</v>
      </c>
    </row>
    <row r="56" spans="1:18" s="26" customFormat="1" outlineLevel="1" x14ac:dyDescent="0.2">
      <c r="A56" s="30" t="s">
        <v>119</v>
      </c>
      <c r="B56" s="31">
        <v>11626.438288608</v>
      </c>
      <c r="C56" s="31">
        <v>11960.620672572</v>
      </c>
      <c r="D56" s="31">
        <v>9802.6832629439978</v>
      </c>
      <c r="E56" s="31">
        <f t="shared" si="1"/>
        <v>33389.742224123998</v>
      </c>
      <c r="F56" s="31">
        <v>8424.5047492319991</v>
      </c>
      <c r="G56" s="31">
        <v>6923.2745825099992</v>
      </c>
      <c r="H56" s="31">
        <v>4593.0648586679999</v>
      </c>
      <c r="I56" s="31">
        <f t="shared" si="2"/>
        <v>19940.844190409996</v>
      </c>
      <c r="J56" s="31">
        <f t="shared" si="3"/>
        <v>9266.9552241551992</v>
      </c>
      <c r="K56" s="31">
        <f t="shared" si="3"/>
        <v>7615.6020407609994</v>
      </c>
      <c r="L56" s="31">
        <f t="shared" si="3"/>
        <v>5052.3713445348003</v>
      </c>
      <c r="M56" s="31">
        <f t="shared" si="4"/>
        <v>21934.928609450999</v>
      </c>
      <c r="N56" s="31">
        <f t="shared" si="5"/>
        <v>11120.346268986239</v>
      </c>
      <c r="O56" s="31">
        <f t="shared" si="5"/>
        <v>9138.7224489131986</v>
      </c>
      <c r="P56" s="31">
        <f t="shared" si="5"/>
        <v>6062.8456134417602</v>
      </c>
      <c r="Q56" s="31">
        <f t="shared" si="6"/>
        <v>26321.914331341199</v>
      </c>
      <c r="R56" s="31">
        <f>Q56+M56+I56+E56</f>
        <v>101587.4293553262</v>
      </c>
    </row>
    <row r="57" spans="1:18" s="26" customFormat="1" outlineLevel="1" x14ac:dyDescent="0.2">
      <c r="A57" s="30" t="s">
        <v>120</v>
      </c>
      <c r="B57" s="31">
        <v>4872.8454591959999</v>
      </c>
      <c r="C57" s="31">
        <v>5920.7274306180007</v>
      </c>
      <c r="D57" s="31">
        <v>8837.6992472339971</v>
      </c>
      <c r="E57" s="31">
        <f t="shared" si="1"/>
        <v>19631.272137047999</v>
      </c>
      <c r="F57" s="31">
        <v>10820.773781532</v>
      </c>
      <c r="G57" s="31">
        <v>12766.285179647999</v>
      </c>
      <c r="H57" s="31">
        <v>11204.176826700001</v>
      </c>
      <c r="I57" s="31">
        <f t="shared" si="2"/>
        <v>34791.235787879996</v>
      </c>
      <c r="J57" s="31">
        <f t="shared" si="3"/>
        <v>11902.8511596852</v>
      </c>
      <c r="K57" s="31">
        <f t="shared" si="3"/>
        <v>14042.913697612799</v>
      </c>
      <c r="L57" s="31">
        <f t="shared" si="3"/>
        <v>12324.594509370001</v>
      </c>
      <c r="M57" s="31">
        <f t="shared" si="4"/>
        <v>38270.359366668003</v>
      </c>
      <c r="N57" s="31">
        <f t="shared" si="5"/>
        <v>14283.42139162224</v>
      </c>
      <c r="O57" s="31">
        <f t="shared" si="5"/>
        <v>16851.49643713536</v>
      </c>
      <c r="P57" s="31">
        <f t="shared" si="5"/>
        <v>14789.513411244001</v>
      </c>
      <c r="Q57" s="31">
        <f t="shared" si="6"/>
        <v>45924.431240001599</v>
      </c>
      <c r="R57" s="31">
        <f>Q57+M57+I57+E57</f>
        <v>138617.2985315976</v>
      </c>
    </row>
    <row r="58" spans="1:18" s="26" customFormat="1" ht="15" outlineLevel="1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18" s="26" customFormat="1" ht="18.75" x14ac:dyDescent="0.3">
      <c r="A59" s="27" t="s">
        <v>129</v>
      </c>
      <c r="B59" s="28"/>
      <c r="C59" s="28"/>
      <c r="D59" s="28"/>
      <c r="E59" s="29">
        <f t="shared" ref="E59" si="106">SUM(E60:E63)</f>
        <v>109254.324506184</v>
      </c>
      <c r="F59" s="29">
        <f t="shared" ref="F59" si="107">SUM(F60:F63)</f>
        <v>41193.030417739203</v>
      </c>
      <c r="G59" s="29">
        <f t="shared" ref="G59" si="108">SUM(G60:G63)</f>
        <v>43679.969089099191</v>
      </c>
      <c r="H59" s="29">
        <f t="shared" ref="H59" si="109">SUM(H60:H63)</f>
        <v>40350.579942816003</v>
      </c>
      <c r="I59" s="29">
        <f t="shared" ref="I59" si="110">SUM(I60:I63)</f>
        <v>125223.5794496544</v>
      </c>
      <c r="J59" s="29">
        <f t="shared" ref="J59" si="111">SUM(J60:J63)</f>
        <v>45312.333459513116</v>
      </c>
      <c r="K59" s="29">
        <f t="shared" ref="K59" si="112">SUM(K60:K63)</f>
        <v>48047.965998009124</v>
      </c>
      <c r="L59" s="29">
        <f t="shared" ref="L59" si="113">SUM(L60:L63)</f>
        <v>44385.637937097606</v>
      </c>
      <c r="M59" s="29">
        <f t="shared" ref="M59" si="114">SUM(M60:M63)</f>
        <v>137745.93739461986</v>
      </c>
      <c r="N59" s="29">
        <f t="shared" ref="N59" si="115">SUM(N60:N63)</f>
        <v>54374.800151415737</v>
      </c>
      <c r="O59" s="29">
        <f t="shared" ref="O59" si="116">SUM(O60:O63)</f>
        <v>57657.559197610943</v>
      </c>
      <c r="P59" s="29">
        <f t="shared" ref="P59" si="117">SUM(P60:P63)</f>
        <v>53262.765524517126</v>
      </c>
      <c r="Q59" s="29">
        <f t="shared" ref="Q59" si="118">SUM(Q60:Q63)</f>
        <v>165295.1248735438</v>
      </c>
      <c r="R59" s="29">
        <f t="shared" ref="R59" si="119">SUM(R60:R63)</f>
        <v>537518.96622400207</v>
      </c>
    </row>
    <row r="60" spans="1:18" s="26" customFormat="1" outlineLevel="1" x14ac:dyDescent="0.2">
      <c r="A60" s="30" t="s">
        <v>76</v>
      </c>
      <c r="B60" s="31">
        <v>8587.7100995399996</v>
      </c>
      <c r="C60" s="31">
        <v>9543.6271513439988</v>
      </c>
      <c r="D60" s="31">
        <v>10194.894215906401</v>
      </c>
      <c r="E60" s="31">
        <f t="shared" si="1"/>
        <v>28326.231466790399</v>
      </c>
      <c r="F60" s="31">
        <v>11258.060497912798</v>
      </c>
      <c r="G60" s="31">
        <v>11812.95868896</v>
      </c>
      <c r="H60" s="31">
        <v>12590.12702376</v>
      </c>
      <c r="I60" s="31">
        <f t="shared" si="2"/>
        <v>35661.146210632796</v>
      </c>
      <c r="J60" s="31">
        <f t="shared" si="3"/>
        <v>12383.866547704079</v>
      </c>
      <c r="K60" s="31">
        <f t="shared" si="3"/>
        <v>12994.254557856</v>
      </c>
      <c r="L60" s="31">
        <f t="shared" si="3"/>
        <v>13849.139726136002</v>
      </c>
      <c r="M60" s="31">
        <f t="shared" si="4"/>
        <v>39227.260831696083</v>
      </c>
      <c r="N60" s="31">
        <f t="shared" si="5"/>
        <v>14860.639857244894</v>
      </c>
      <c r="O60" s="31">
        <f t="shared" si="5"/>
        <v>15593.105469427199</v>
      </c>
      <c r="P60" s="31">
        <f t="shared" si="5"/>
        <v>16618.9676713632</v>
      </c>
      <c r="Q60" s="31">
        <f t="shared" si="6"/>
        <v>47072.712998035291</v>
      </c>
      <c r="R60" s="31">
        <f>Q60+M60+I60+E60</f>
        <v>150287.35150715458</v>
      </c>
    </row>
    <row r="61" spans="1:18" s="26" customFormat="1" outlineLevel="1" x14ac:dyDescent="0.2">
      <c r="A61" s="30" t="s">
        <v>118</v>
      </c>
      <c r="B61" s="31">
        <v>5043.8224928519994</v>
      </c>
      <c r="C61" s="31">
        <v>5730.8393008151997</v>
      </c>
      <c r="D61" s="31">
        <v>6528.2140123199997</v>
      </c>
      <c r="E61" s="31">
        <f t="shared" si="1"/>
        <v>17302.875805987198</v>
      </c>
      <c r="F61" s="31">
        <v>6840.6356829096003</v>
      </c>
      <c r="G61" s="31">
        <v>8239.5386855495999</v>
      </c>
      <c r="H61" s="31">
        <v>8803.7628966144002</v>
      </c>
      <c r="I61" s="31">
        <f t="shared" si="2"/>
        <v>23883.9372650736</v>
      </c>
      <c r="J61" s="31">
        <f t="shared" si="3"/>
        <v>7524.6992512005609</v>
      </c>
      <c r="K61" s="31">
        <f t="shared" si="3"/>
        <v>9063.4925541045613</v>
      </c>
      <c r="L61" s="31">
        <f t="shared" si="3"/>
        <v>9684.139186275841</v>
      </c>
      <c r="M61" s="31">
        <f t="shared" si="4"/>
        <v>26272.330991580966</v>
      </c>
      <c r="N61" s="31">
        <f t="shared" si="5"/>
        <v>9029.6391014406727</v>
      </c>
      <c r="O61" s="31">
        <f t="shared" si="5"/>
        <v>10876.191064925473</v>
      </c>
      <c r="P61" s="31">
        <f t="shared" si="5"/>
        <v>11620.96702353101</v>
      </c>
      <c r="Q61" s="31">
        <f t="shared" si="6"/>
        <v>31526.797189897159</v>
      </c>
      <c r="R61" s="31">
        <f>Q61+M61+I61+E61</f>
        <v>98985.941252538934</v>
      </c>
    </row>
    <row r="62" spans="1:18" s="26" customFormat="1" outlineLevel="1" x14ac:dyDescent="0.2">
      <c r="A62" s="30" t="s">
        <v>119</v>
      </c>
      <c r="B62" s="31">
        <v>13951.7259463296</v>
      </c>
      <c r="C62" s="31">
        <v>14352.744807086399</v>
      </c>
      <c r="D62" s="31">
        <v>11763.219915532796</v>
      </c>
      <c r="E62" s="31">
        <f t="shared" si="1"/>
        <v>40067.690668948795</v>
      </c>
      <c r="F62" s="31">
        <v>10109.405699078399</v>
      </c>
      <c r="G62" s="31">
        <v>8307.9294990119979</v>
      </c>
      <c r="H62" s="31">
        <v>5511.6778304015997</v>
      </c>
      <c r="I62" s="31">
        <f t="shared" si="2"/>
        <v>23929.013028491998</v>
      </c>
      <c r="J62" s="31">
        <f t="shared" si="3"/>
        <v>11120.346268986241</v>
      </c>
      <c r="K62" s="31">
        <f t="shared" si="3"/>
        <v>9138.7224489131986</v>
      </c>
      <c r="L62" s="31">
        <f t="shared" si="3"/>
        <v>6062.8456134417602</v>
      </c>
      <c r="M62" s="31">
        <f t="shared" si="4"/>
        <v>26321.914331341202</v>
      </c>
      <c r="N62" s="31">
        <f t="shared" si="5"/>
        <v>13344.415522783489</v>
      </c>
      <c r="O62" s="31">
        <f t="shared" si="5"/>
        <v>10966.466938695838</v>
      </c>
      <c r="P62" s="31">
        <f t="shared" si="5"/>
        <v>7275.414736130112</v>
      </c>
      <c r="Q62" s="31">
        <f t="shared" si="6"/>
        <v>31586.297197609438</v>
      </c>
      <c r="R62" s="31">
        <f>Q62+M62+I62+E62</f>
        <v>121904.91522639143</v>
      </c>
    </row>
    <row r="63" spans="1:18" s="26" customFormat="1" outlineLevel="1" x14ac:dyDescent="0.2">
      <c r="A63" s="30" t="s">
        <v>120</v>
      </c>
      <c r="B63" s="31">
        <v>5847.4145510352</v>
      </c>
      <c r="C63" s="31">
        <v>7104.8729167416004</v>
      </c>
      <c r="D63" s="31">
        <v>10605.239096680796</v>
      </c>
      <c r="E63" s="31">
        <f t="shared" si="1"/>
        <v>23557.526564457599</v>
      </c>
      <c r="F63" s="31">
        <v>12984.928537838399</v>
      </c>
      <c r="G63" s="31">
        <v>15319.542215577598</v>
      </c>
      <c r="H63" s="31">
        <v>13445.01219204</v>
      </c>
      <c r="I63" s="31">
        <f t="shared" si="2"/>
        <v>41749.482945455995</v>
      </c>
      <c r="J63" s="31">
        <f t="shared" si="3"/>
        <v>14283.42139162224</v>
      </c>
      <c r="K63" s="31">
        <f t="shared" si="3"/>
        <v>16851.49643713536</v>
      </c>
      <c r="L63" s="31">
        <f t="shared" si="3"/>
        <v>14789.513411244001</v>
      </c>
      <c r="M63" s="31">
        <f t="shared" si="4"/>
        <v>45924.431240001599</v>
      </c>
      <c r="N63" s="31">
        <f t="shared" si="5"/>
        <v>17140.105669946686</v>
      </c>
      <c r="O63" s="31">
        <f t="shared" si="5"/>
        <v>20221.795724562431</v>
      </c>
      <c r="P63" s="31">
        <f t="shared" si="5"/>
        <v>17747.4160934928</v>
      </c>
      <c r="Q63" s="31">
        <f t="shared" si="6"/>
        <v>55109.317488001914</v>
      </c>
      <c r="R63" s="31">
        <f>Q63+M63+I63+E63</f>
        <v>166340.75823791712</v>
      </c>
    </row>
    <row r="64" spans="1:18" s="26" customFormat="1" ht="15" outlineLevel="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s="26" customFormat="1" ht="18.75" x14ac:dyDescent="0.3">
      <c r="A65" s="27" t="s">
        <v>130</v>
      </c>
      <c r="B65" s="28"/>
      <c r="C65" s="28"/>
      <c r="D65" s="28"/>
      <c r="E65" s="29">
        <f t="shared" ref="E65" si="120">SUM(E66:E69)</f>
        <v>97236.348810503754</v>
      </c>
      <c r="F65" s="29">
        <f t="shared" ref="F65" si="121">SUM(F66:F69)</f>
        <v>36661.797071787885</v>
      </c>
      <c r="G65" s="29">
        <f t="shared" ref="G65" si="122">SUM(G66:G69)</f>
        <v>38875.172489298282</v>
      </c>
      <c r="H65" s="29">
        <f t="shared" ref="H65" si="123">SUM(H66:H69)</f>
        <v>35912.016149106239</v>
      </c>
      <c r="I65" s="29">
        <f t="shared" ref="I65" si="124">SUM(I66:I69)</f>
        <v>111448.98571019241</v>
      </c>
      <c r="J65" s="29">
        <f t="shared" ref="J65" si="125">SUM(J66:J69)</f>
        <v>40327.97677896668</v>
      </c>
      <c r="K65" s="29">
        <f t="shared" ref="K65" si="126">SUM(K66:K69)</f>
        <v>42762.689738228117</v>
      </c>
      <c r="L65" s="29">
        <f t="shared" ref="L65" si="127">SUM(L66:L69)</f>
        <v>39503.217764016867</v>
      </c>
      <c r="M65" s="29">
        <f t="shared" ref="M65" si="128">SUM(M66:M69)</f>
        <v>122593.88428121165</v>
      </c>
      <c r="N65" s="29">
        <f t="shared" ref="N65" si="129">SUM(N66:N69)</f>
        <v>48393.572134760012</v>
      </c>
      <c r="O65" s="29">
        <f t="shared" ref="O65" si="130">SUM(O66:O69)</f>
        <v>51315.227685873739</v>
      </c>
      <c r="P65" s="29">
        <f t="shared" ref="P65" si="131">SUM(P66:P69)</f>
        <v>47403.861316820236</v>
      </c>
      <c r="Q65" s="29">
        <f t="shared" ref="Q65" si="132">SUM(Q66:Q69)</f>
        <v>147112.66113745398</v>
      </c>
      <c r="R65" s="29">
        <f t="shared" ref="R65" si="133">SUM(R66:R69)</f>
        <v>478391.87993936182</v>
      </c>
    </row>
    <row r="66" spans="1:18" s="26" customFormat="1" outlineLevel="1" x14ac:dyDescent="0.2">
      <c r="A66" s="30" t="s">
        <v>76</v>
      </c>
      <c r="B66" s="31">
        <v>7643.0619885905999</v>
      </c>
      <c r="C66" s="31">
        <v>8493.8281646961586</v>
      </c>
      <c r="D66" s="31">
        <v>9073.4558521566978</v>
      </c>
      <c r="E66" s="31">
        <f t="shared" si="1"/>
        <v>25210.346005443454</v>
      </c>
      <c r="F66" s="31">
        <v>10019.673843142391</v>
      </c>
      <c r="G66" s="31">
        <v>10513.533233174399</v>
      </c>
      <c r="H66" s="31">
        <v>11205.2130511464</v>
      </c>
      <c r="I66" s="31">
        <f t="shared" si="2"/>
        <v>31738.420127463192</v>
      </c>
      <c r="J66" s="31">
        <f t="shared" si="3"/>
        <v>11021.64122745663</v>
      </c>
      <c r="K66" s="31">
        <f t="shared" si="3"/>
        <v>11564.88655649184</v>
      </c>
      <c r="L66" s="31">
        <f t="shared" si="3"/>
        <v>12325.73435626104</v>
      </c>
      <c r="M66" s="31">
        <f t="shared" si="4"/>
        <v>34912.26214020951</v>
      </c>
      <c r="N66" s="31">
        <f t="shared" si="5"/>
        <v>13225.969472947956</v>
      </c>
      <c r="O66" s="31">
        <f t="shared" si="5"/>
        <v>13877.863867790207</v>
      </c>
      <c r="P66" s="31">
        <f t="shared" si="5"/>
        <v>14790.881227513248</v>
      </c>
      <c r="Q66" s="31">
        <f t="shared" si="6"/>
        <v>41894.714568251409</v>
      </c>
      <c r="R66" s="31">
        <f>Q66+M66+I66+E66</f>
        <v>133755.74284136755</v>
      </c>
    </row>
    <row r="67" spans="1:18" s="26" customFormat="1" outlineLevel="1" x14ac:dyDescent="0.2">
      <c r="A67" s="30" t="s">
        <v>118</v>
      </c>
      <c r="B67" s="31">
        <v>4489.0020186382799</v>
      </c>
      <c r="C67" s="31">
        <v>5100.4469777255281</v>
      </c>
      <c r="D67" s="31">
        <v>5810.1104709647998</v>
      </c>
      <c r="E67" s="31">
        <f t="shared" si="1"/>
        <v>15399.559467328607</v>
      </c>
      <c r="F67" s="31">
        <v>6088.1657577895439</v>
      </c>
      <c r="G67" s="31">
        <v>7333.189430139144</v>
      </c>
      <c r="H67" s="31">
        <v>7835.348977986816</v>
      </c>
      <c r="I67" s="31">
        <f t="shared" si="2"/>
        <v>21256.704165915504</v>
      </c>
      <c r="J67" s="31">
        <f t="shared" si="3"/>
        <v>6696.9823335684987</v>
      </c>
      <c r="K67" s="31">
        <f t="shared" si="3"/>
        <v>8066.5083731530594</v>
      </c>
      <c r="L67" s="31">
        <f t="shared" si="3"/>
        <v>8618.8838757854974</v>
      </c>
      <c r="M67" s="31">
        <f t="shared" si="4"/>
        <v>23382.374582507055</v>
      </c>
      <c r="N67" s="31">
        <f t="shared" si="5"/>
        <v>8036.3788002821984</v>
      </c>
      <c r="O67" s="31">
        <f t="shared" si="5"/>
        <v>9679.8100477836706</v>
      </c>
      <c r="P67" s="31">
        <f t="shared" si="5"/>
        <v>10342.660650942596</v>
      </c>
      <c r="Q67" s="31">
        <f t="shared" si="6"/>
        <v>28058.849499008466</v>
      </c>
      <c r="R67" s="31">
        <f>Q67+M67+I67+E67</f>
        <v>88097.487714759642</v>
      </c>
    </row>
    <row r="68" spans="1:18" s="26" customFormat="1" outlineLevel="1" x14ac:dyDescent="0.2">
      <c r="A68" s="30" t="s">
        <v>119</v>
      </c>
      <c r="B68" s="31">
        <v>12417.036092233344</v>
      </c>
      <c r="C68" s="31">
        <v>12773.942878306896</v>
      </c>
      <c r="D68" s="31">
        <v>10469.265724824189</v>
      </c>
      <c r="E68" s="31">
        <f t="shared" si="1"/>
        <v>35660.244695364425</v>
      </c>
      <c r="F68" s="31">
        <v>8997.3710721797761</v>
      </c>
      <c r="G68" s="31">
        <v>7394.0572541206784</v>
      </c>
      <c r="H68" s="31">
        <v>4905.3932690574238</v>
      </c>
      <c r="I68" s="31">
        <f t="shared" si="2"/>
        <v>21296.821595357877</v>
      </c>
      <c r="J68" s="31">
        <f t="shared" si="3"/>
        <v>9897.1081793977537</v>
      </c>
      <c r="K68" s="31">
        <f t="shared" si="3"/>
        <v>8133.4629795327473</v>
      </c>
      <c r="L68" s="31">
        <f t="shared" si="3"/>
        <v>5395.9325959631669</v>
      </c>
      <c r="M68" s="31">
        <f t="shared" si="4"/>
        <v>23426.503754893667</v>
      </c>
      <c r="N68" s="31">
        <f t="shared" si="5"/>
        <v>11876.529815277305</v>
      </c>
      <c r="O68" s="31">
        <f t="shared" si="5"/>
        <v>9760.1555754392957</v>
      </c>
      <c r="P68" s="31">
        <f t="shared" si="5"/>
        <v>6475.1191151558005</v>
      </c>
      <c r="Q68" s="31">
        <f t="shared" si="6"/>
        <v>28111.804505872402</v>
      </c>
      <c r="R68" s="31">
        <f>Q68+M68+I68+E68</f>
        <v>108495.37455148836</v>
      </c>
    </row>
    <row r="69" spans="1:18" s="26" customFormat="1" outlineLevel="1" x14ac:dyDescent="0.2">
      <c r="A69" s="30" t="s">
        <v>120</v>
      </c>
      <c r="B69" s="31">
        <v>5204.1989504213279</v>
      </c>
      <c r="C69" s="31">
        <v>6323.3368959000245</v>
      </c>
      <c r="D69" s="31">
        <v>9438.6627960459082</v>
      </c>
      <c r="E69" s="31">
        <f t="shared" si="1"/>
        <v>20966.198642367261</v>
      </c>
      <c r="F69" s="31">
        <v>11556.586398676176</v>
      </c>
      <c r="G69" s="31">
        <v>13634.392571864062</v>
      </c>
      <c r="H69" s="31">
        <v>11966.060850915599</v>
      </c>
      <c r="I69" s="31">
        <f t="shared" si="2"/>
        <v>37157.039821455837</v>
      </c>
      <c r="J69" s="31">
        <f t="shared" si="3"/>
        <v>12712.245038543795</v>
      </c>
      <c r="K69" s="31">
        <f t="shared" si="3"/>
        <v>14997.83182905047</v>
      </c>
      <c r="L69" s="31">
        <f t="shared" si="3"/>
        <v>13162.666936007159</v>
      </c>
      <c r="M69" s="31">
        <f t="shared" si="4"/>
        <v>40872.743803601428</v>
      </c>
      <c r="N69" s="31">
        <f t="shared" si="5"/>
        <v>15254.694046252553</v>
      </c>
      <c r="O69" s="31">
        <f t="shared" si="5"/>
        <v>17997.398194860565</v>
      </c>
      <c r="P69" s="31">
        <f t="shared" si="5"/>
        <v>15795.20032320859</v>
      </c>
      <c r="Q69" s="31">
        <f t="shared" si="6"/>
        <v>49047.29256432171</v>
      </c>
      <c r="R69" s="31">
        <f>Q69+M69+I69+E69</f>
        <v>148043.27483174624</v>
      </c>
    </row>
    <row r="70" spans="1:18" s="26" customFormat="1" ht="15" outlineLevel="1" x14ac:dyDescent="0.25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</row>
    <row r="71" spans="1:18" s="26" customFormat="1" ht="18.75" x14ac:dyDescent="0.3">
      <c r="A71" s="27" t="s">
        <v>131</v>
      </c>
      <c r="B71" s="28"/>
      <c r="C71" s="28"/>
      <c r="D71" s="28"/>
      <c r="E71" s="29">
        <f t="shared" ref="E71" si="134">SUM(E72:E75)</f>
        <v>126407.25345365491</v>
      </c>
      <c r="F71" s="29">
        <f t="shared" ref="F71" si="135">SUM(F72:F75)</f>
        <v>47660.336193324256</v>
      </c>
      <c r="G71" s="29">
        <f t="shared" ref="G71" si="136">SUM(G72:G75)</f>
        <v>50537.724236087772</v>
      </c>
      <c r="H71" s="29">
        <f t="shared" ref="H71" si="137">SUM(H72:H75)</f>
        <v>46685.620993838114</v>
      </c>
      <c r="I71" s="29">
        <f t="shared" ref="I71" si="138">SUM(I72:I75)</f>
        <v>144883.68142325012</v>
      </c>
      <c r="J71" s="29">
        <f t="shared" ref="J71" si="139">SUM(J72:J75)</f>
        <v>52426.369812656689</v>
      </c>
      <c r="K71" s="29">
        <f t="shared" ref="K71" si="140">SUM(K72:K75)</f>
        <v>55591.496659696553</v>
      </c>
      <c r="L71" s="29">
        <f t="shared" ref="L71" si="141">SUM(L72:L75)</f>
        <v>51354.183093221924</v>
      </c>
      <c r="M71" s="29">
        <f t="shared" ref="M71" si="142">SUM(M72:M75)</f>
        <v>159372.04956557514</v>
      </c>
      <c r="N71" s="29">
        <f t="shared" ref="N71" si="143">SUM(N72:N75)</f>
        <v>62911.643775188015</v>
      </c>
      <c r="O71" s="29">
        <f t="shared" ref="O71" si="144">SUM(O72:O75)</f>
        <v>66709.795991635852</v>
      </c>
      <c r="P71" s="29">
        <f t="shared" ref="P71" si="145">SUM(P72:P75)</f>
        <v>61625.019711866305</v>
      </c>
      <c r="Q71" s="29">
        <f t="shared" ref="Q71" si="146">SUM(Q72:Q75)</f>
        <v>191246.4594786902</v>
      </c>
      <c r="R71" s="29">
        <f t="shared" ref="R71" si="147">SUM(R72:R75)</f>
        <v>621909.44392117043</v>
      </c>
    </row>
    <row r="72" spans="1:18" s="26" customFormat="1" ht="14.25" customHeight="1" outlineLevel="1" x14ac:dyDescent="0.2">
      <c r="A72" s="30" t="s">
        <v>76</v>
      </c>
      <c r="B72" s="31">
        <v>9935.9805851677793</v>
      </c>
      <c r="C72" s="31">
        <v>11041.976614105006</v>
      </c>
      <c r="D72" s="31">
        <v>11795.492607803708</v>
      </c>
      <c r="E72" s="31">
        <f t="shared" ref="E72:E123" si="148">SUM(B72:D72)</f>
        <v>32773.449807076497</v>
      </c>
      <c r="F72" s="31">
        <v>13025.575996085108</v>
      </c>
      <c r="G72" s="31">
        <v>13667.59320312672</v>
      </c>
      <c r="H72" s="31">
        <v>14566.776966490321</v>
      </c>
      <c r="I72" s="31">
        <f t="shared" ref="I72:I123" si="149">SUM(F72:H72)</f>
        <v>41259.946165702146</v>
      </c>
      <c r="J72" s="31">
        <f t="shared" ref="J72:L123" si="150">1.1*F72</f>
        <v>14328.13359569362</v>
      </c>
      <c r="K72" s="31">
        <f t="shared" si="150"/>
        <v>15034.352523439393</v>
      </c>
      <c r="L72" s="31">
        <f t="shared" si="150"/>
        <v>16023.454663139355</v>
      </c>
      <c r="M72" s="31">
        <f t="shared" ref="M72:M123" si="151">SUM(J72:L72)</f>
        <v>45385.940782272366</v>
      </c>
      <c r="N72" s="31">
        <f t="shared" ref="N72:P123" si="152">1.2*J72</f>
        <v>17193.760314832343</v>
      </c>
      <c r="O72" s="31">
        <f t="shared" si="152"/>
        <v>18041.223028127271</v>
      </c>
      <c r="P72" s="31">
        <f t="shared" si="152"/>
        <v>19228.145595767226</v>
      </c>
      <c r="Q72" s="31">
        <f t="shared" ref="Q72:Q123" si="153">SUM(N72:P72)</f>
        <v>54463.128938726848</v>
      </c>
      <c r="R72" s="31">
        <f>Q72+M72+I72+E72</f>
        <v>173882.46569377783</v>
      </c>
    </row>
    <row r="73" spans="1:18" s="26" customFormat="1" outlineLevel="1" x14ac:dyDescent="0.2">
      <c r="A73" s="30" t="s">
        <v>118</v>
      </c>
      <c r="B73" s="31">
        <v>5835.7026242297643</v>
      </c>
      <c r="C73" s="31">
        <v>6630.581071043187</v>
      </c>
      <c r="D73" s="31">
        <v>7553.14361225424</v>
      </c>
      <c r="E73" s="31">
        <f t="shared" si="148"/>
        <v>20019.427307527192</v>
      </c>
      <c r="F73" s="31">
        <v>7914.6154851264073</v>
      </c>
      <c r="G73" s="31">
        <v>9533.1462591808868</v>
      </c>
      <c r="H73" s="31">
        <v>10185.95367138286</v>
      </c>
      <c r="I73" s="31">
        <f t="shared" si="149"/>
        <v>27633.715415690156</v>
      </c>
      <c r="J73" s="31">
        <f t="shared" si="150"/>
        <v>8706.0770336390488</v>
      </c>
      <c r="K73" s="31">
        <f t="shared" si="150"/>
        <v>10486.460885098977</v>
      </c>
      <c r="L73" s="31">
        <f t="shared" si="150"/>
        <v>11204.549038521147</v>
      </c>
      <c r="M73" s="31">
        <f t="shared" si="151"/>
        <v>30397.086957259169</v>
      </c>
      <c r="N73" s="31">
        <f t="shared" si="152"/>
        <v>10447.292440366859</v>
      </c>
      <c r="O73" s="31">
        <f t="shared" si="152"/>
        <v>12583.753062118773</v>
      </c>
      <c r="P73" s="31">
        <f t="shared" si="152"/>
        <v>13445.458846225376</v>
      </c>
      <c r="Q73" s="31">
        <f t="shared" si="153"/>
        <v>36476.504348711009</v>
      </c>
      <c r="R73" s="31">
        <f>Q73+M73+I73+E73</f>
        <v>114526.73402918753</v>
      </c>
    </row>
    <row r="74" spans="1:18" s="26" customFormat="1" outlineLevel="1" x14ac:dyDescent="0.2">
      <c r="A74" s="30" t="s">
        <v>119</v>
      </c>
      <c r="B74" s="31">
        <v>16142.146919903347</v>
      </c>
      <c r="C74" s="31">
        <v>16606.125741798965</v>
      </c>
      <c r="D74" s="31">
        <v>13610.045442271445</v>
      </c>
      <c r="E74" s="31">
        <f t="shared" si="148"/>
        <v>46358.318103973761</v>
      </c>
      <c r="F74" s="31">
        <v>11696.582393833709</v>
      </c>
      <c r="G74" s="31">
        <v>9612.2744303568816</v>
      </c>
      <c r="H74" s="31">
        <v>6377.0112497746513</v>
      </c>
      <c r="I74" s="31">
        <f t="shared" si="149"/>
        <v>27685.868073965241</v>
      </c>
      <c r="J74" s="31">
        <f t="shared" si="150"/>
        <v>12866.240633217081</v>
      </c>
      <c r="K74" s="31">
        <f t="shared" si="150"/>
        <v>10573.50187339257</v>
      </c>
      <c r="L74" s="31">
        <f t="shared" si="150"/>
        <v>7014.7123747521173</v>
      </c>
      <c r="M74" s="31">
        <f t="shared" si="151"/>
        <v>30454.454881361769</v>
      </c>
      <c r="N74" s="31">
        <f t="shared" si="152"/>
        <v>15439.488759860496</v>
      </c>
      <c r="O74" s="31">
        <f t="shared" si="152"/>
        <v>12688.202248071084</v>
      </c>
      <c r="P74" s="31">
        <f t="shared" si="152"/>
        <v>8417.6548497025397</v>
      </c>
      <c r="Q74" s="31">
        <f t="shared" si="153"/>
        <v>36545.345857634122</v>
      </c>
      <c r="R74" s="31">
        <f>Q74+M74+I74+E74</f>
        <v>141043.9869169349</v>
      </c>
    </row>
    <row r="75" spans="1:18" s="26" customFormat="1" outlineLevel="1" x14ac:dyDescent="0.2">
      <c r="A75" s="30" t="s">
        <v>120</v>
      </c>
      <c r="B75" s="31">
        <v>6765.4586355477268</v>
      </c>
      <c r="C75" s="31">
        <v>8220.3379646700323</v>
      </c>
      <c r="D75" s="31">
        <v>12270.26163485968</v>
      </c>
      <c r="E75" s="31">
        <f t="shared" si="148"/>
        <v>27256.058235077442</v>
      </c>
      <c r="F75" s="31">
        <v>15023.56231827903</v>
      </c>
      <c r="G75" s="31">
        <v>17724.710343423281</v>
      </c>
      <c r="H75" s="31">
        <v>15555.879106190279</v>
      </c>
      <c r="I75" s="31">
        <f t="shared" si="149"/>
        <v>48304.151767892588</v>
      </c>
      <c r="J75" s="31">
        <f t="shared" si="150"/>
        <v>16525.918550106933</v>
      </c>
      <c r="K75" s="31">
        <f t="shared" si="150"/>
        <v>19497.18137776561</v>
      </c>
      <c r="L75" s="31">
        <f t="shared" si="150"/>
        <v>17111.467016809307</v>
      </c>
      <c r="M75" s="31">
        <f t="shared" si="151"/>
        <v>53134.56694468185</v>
      </c>
      <c r="N75" s="31">
        <f t="shared" si="152"/>
        <v>19831.102260128318</v>
      </c>
      <c r="O75" s="31">
        <f t="shared" si="152"/>
        <v>23396.617653318732</v>
      </c>
      <c r="P75" s="31">
        <f t="shared" si="152"/>
        <v>20533.760420171169</v>
      </c>
      <c r="Q75" s="31">
        <f t="shared" si="153"/>
        <v>63761.480333618223</v>
      </c>
      <c r="R75" s="31">
        <f>Q75+M75+I75+E75</f>
        <v>192456.25728127011</v>
      </c>
    </row>
    <row r="76" spans="1:18" s="26" customFormat="1" ht="15" outlineLevel="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s="26" customFormat="1" ht="18.75" x14ac:dyDescent="0.3">
      <c r="A77" s="27" t="s">
        <v>132</v>
      </c>
      <c r="B77" s="28"/>
      <c r="C77" s="28"/>
      <c r="D77" s="28"/>
      <c r="E77" s="29">
        <f t="shared" ref="E77" si="154">SUM(E78:E81)</f>
        <v>83226.171600000001</v>
      </c>
      <c r="F77" s="29">
        <f t="shared" ref="F77" si="155">SUM(F78:F81)</f>
        <v>31379.428079999998</v>
      </c>
      <c r="G77" s="29">
        <f t="shared" ref="G77" si="156">SUM(G78:G81)</f>
        <v>33273.892079999998</v>
      </c>
      <c r="H77" s="29">
        <f t="shared" ref="H77" si="157">SUM(H78:H81)</f>
        <v>30737.678400000001</v>
      </c>
      <c r="I77" s="29">
        <f t="shared" ref="I77" si="158">SUM(I78:I81)</f>
        <v>95390.998559999993</v>
      </c>
      <c r="J77" s="29">
        <f t="shared" ref="J77" si="159">SUM(J78:J81)</f>
        <v>34517.370887999998</v>
      </c>
      <c r="K77" s="29">
        <f t="shared" ref="K77" si="160">SUM(K78:K81)</f>
        <v>36601.281287999998</v>
      </c>
      <c r="L77" s="29">
        <f t="shared" ref="L77" si="161">SUM(L78:L81)</f>
        <v>33811.446239999997</v>
      </c>
      <c r="M77" s="29">
        <f t="shared" ref="M77" si="162">SUM(M78:M81)</f>
        <v>104930.09841600001</v>
      </c>
      <c r="N77" s="29">
        <f t="shared" ref="N77" si="163">SUM(N78:N81)</f>
        <v>41420.845065600006</v>
      </c>
      <c r="O77" s="29">
        <f t="shared" ref="O77" si="164">SUM(O78:O81)</f>
        <v>43921.537545600004</v>
      </c>
      <c r="P77" s="29">
        <f t="shared" ref="P77" si="165">SUM(P78:P81)</f>
        <v>40573.735487999998</v>
      </c>
      <c r="Q77" s="29">
        <f t="shared" ref="Q77" si="166">SUM(Q78:Q81)</f>
        <v>125916.11809919999</v>
      </c>
      <c r="R77" s="29">
        <f t="shared" ref="R77" si="167">SUM(R78:R81)</f>
        <v>409463.38667519996</v>
      </c>
    </row>
    <row r="78" spans="1:18" s="26" customFormat="1" outlineLevel="1" x14ac:dyDescent="0.2">
      <c r="A78" s="30" t="s">
        <v>76</v>
      </c>
      <c r="B78" s="31">
        <v>6541.820999999999</v>
      </c>
      <c r="C78" s="31">
        <v>7270.0055999999995</v>
      </c>
      <c r="D78" s="31">
        <v>7766.1183599999995</v>
      </c>
      <c r="E78" s="31">
        <f t="shared" si="148"/>
        <v>21577.944959999997</v>
      </c>
      <c r="F78" s="31">
        <v>8576.0017199999984</v>
      </c>
      <c r="G78" s="31">
        <v>8998.7039999999997</v>
      </c>
      <c r="H78" s="31">
        <v>9590.7240000000002</v>
      </c>
      <c r="I78" s="31">
        <f t="shared" si="149"/>
        <v>27165.42972</v>
      </c>
      <c r="J78" s="31">
        <f t="shared" si="150"/>
        <v>9433.6018919999988</v>
      </c>
      <c r="K78" s="31">
        <f t="shared" si="150"/>
        <v>9898.5744000000013</v>
      </c>
      <c r="L78" s="31">
        <f t="shared" si="150"/>
        <v>10549.796400000001</v>
      </c>
      <c r="M78" s="31">
        <f t="shared" si="151"/>
        <v>29881.972692000003</v>
      </c>
      <c r="N78" s="31">
        <f t="shared" si="152"/>
        <v>11320.322270399998</v>
      </c>
      <c r="O78" s="31">
        <f t="shared" si="152"/>
        <v>11878.289280000001</v>
      </c>
      <c r="P78" s="31">
        <f t="shared" si="152"/>
        <v>12659.75568</v>
      </c>
      <c r="Q78" s="31">
        <f t="shared" si="153"/>
        <v>35858.367230399999</v>
      </c>
      <c r="R78" s="31">
        <f>Q78+M78+I78+E78</f>
        <v>114483.7146024</v>
      </c>
    </row>
    <row r="79" spans="1:18" s="26" customFormat="1" outlineLevel="1" x14ac:dyDescent="0.2">
      <c r="A79" s="30" t="s">
        <v>118</v>
      </c>
      <c r="B79" s="31">
        <v>3842.2097999999996</v>
      </c>
      <c r="C79" s="31">
        <v>4365.55548</v>
      </c>
      <c r="D79" s="31">
        <v>4972.9679999999998</v>
      </c>
      <c r="E79" s="31">
        <f t="shared" si="148"/>
        <v>13180.73328</v>
      </c>
      <c r="F79" s="31">
        <v>5210.9600399999999</v>
      </c>
      <c r="G79" s="31">
        <v>6276.5960400000004</v>
      </c>
      <c r="H79" s="31">
        <v>6706.4025599999995</v>
      </c>
      <c r="I79" s="31">
        <f t="shared" si="149"/>
        <v>18193.958640000001</v>
      </c>
      <c r="J79" s="31">
        <f t="shared" si="150"/>
        <v>5732.0560440000008</v>
      </c>
      <c r="K79" s="31">
        <f t="shared" si="150"/>
        <v>6904.2556440000008</v>
      </c>
      <c r="L79" s="31">
        <f t="shared" si="150"/>
        <v>7377.0428160000001</v>
      </c>
      <c r="M79" s="31">
        <f t="shared" si="151"/>
        <v>20013.354504000003</v>
      </c>
      <c r="N79" s="31">
        <f t="shared" si="152"/>
        <v>6878.467252800001</v>
      </c>
      <c r="O79" s="31">
        <f t="shared" si="152"/>
        <v>8285.1067727999998</v>
      </c>
      <c r="P79" s="31">
        <f t="shared" si="152"/>
        <v>8852.4513791999998</v>
      </c>
      <c r="Q79" s="31">
        <f t="shared" si="153"/>
        <v>24016.025404799999</v>
      </c>
      <c r="R79" s="31">
        <f>Q79+M79+I79+E79</f>
        <v>75404.071828800006</v>
      </c>
    </row>
    <row r="80" spans="1:18" s="26" customFormat="1" outlineLevel="1" x14ac:dyDescent="0.2">
      <c r="A80" s="30" t="s">
        <v>119</v>
      </c>
      <c r="B80" s="31">
        <v>10627.94304</v>
      </c>
      <c r="C80" s="31">
        <v>10933.425360000001</v>
      </c>
      <c r="D80" s="31">
        <v>8960.8147199999985</v>
      </c>
      <c r="E80" s="31">
        <f t="shared" si="148"/>
        <v>30522.183119999998</v>
      </c>
      <c r="F80" s="31">
        <v>7700.9961599999997</v>
      </c>
      <c r="G80" s="31">
        <v>6328.6937999999991</v>
      </c>
      <c r="H80" s="31">
        <v>4198.6058400000002</v>
      </c>
      <c r="I80" s="31">
        <f t="shared" si="149"/>
        <v>18228.2958</v>
      </c>
      <c r="J80" s="31">
        <f t="shared" si="150"/>
        <v>8471.0957760000001</v>
      </c>
      <c r="K80" s="31">
        <f t="shared" si="150"/>
        <v>6961.5631799999992</v>
      </c>
      <c r="L80" s="31">
        <f t="shared" si="150"/>
        <v>4618.4664240000002</v>
      </c>
      <c r="M80" s="31">
        <f t="shared" si="151"/>
        <v>20051.125379999998</v>
      </c>
      <c r="N80" s="31">
        <f t="shared" si="152"/>
        <v>10165.314931200001</v>
      </c>
      <c r="O80" s="31">
        <f t="shared" si="152"/>
        <v>8353.8758159999979</v>
      </c>
      <c r="P80" s="31">
        <f t="shared" si="152"/>
        <v>5542.1597087999999</v>
      </c>
      <c r="Q80" s="31">
        <f t="shared" si="153"/>
        <v>24061.350456</v>
      </c>
      <c r="R80" s="31">
        <f>Q80+M80+I80+E80</f>
        <v>92862.954755999992</v>
      </c>
    </row>
    <row r="81" spans="1:18" s="26" customFormat="1" outlineLevel="1" x14ac:dyDescent="0.2">
      <c r="A81" s="30" t="s">
        <v>120</v>
      </c>
      <c r="B81" s="31">
        <v>4454.3584799999999</v>
      </c>
      <c r="C81" s="31">
        <v>5412.2468400000007</v>
      </c>
      <c r="D81" s="31">
        <v>8078.7049199999983</v>
      </c>
      <c r="E81" s="31">
        <f t="shared" si="148"/>
        <v>17945.310239999999</v>
      </c>
      <c r="F81" s="31">
        <v>9891.4701600000008</v>
      </c>
      <c r="G81" s="31">
        <v>11669.898239999999</v>
      </c>
      <c r="H81" s="31">
        <v>10241.946</v>
      </c>
      <c r="I81" s="31">
        <f t="shared" si="149"/>
        <v>31803.314399999999</v>
      </c>
      <c r="J81" s="31">
        <f t="shared" si="150"/>
        <v>10880.617176000002</v>
      </c>
      <c r="K81" s="31">
        <f t="shared" si="150"/>
        <v>12836.888063999999</v>
      </c>
      <c r="L81" s="31">
        <f t="shared" si="150"/>
        <v>11266.140600000001</v>
      </c>
      <c r="M81" s="31">
        <f t="shared" si="151"/>
        <v>34983.645839999997</v>
      </c>
      <c r="N81" s="31">
        <f t="shared" si="152"/>
        <v>13056.740611200001</v>
      </c>
      <c r="O81" s="31">
        <f t="shared" si="152"/>
        <v>15404.265676799998</v>
      </c>
      <c r="P81" s="31">
        <f t="shared" si="152"/>
        <v>13519.36872</v>
      </c>
      <c r="Q81" s="31">
        <f t="shared" si="153"/>
        <v>41980.375007999995</v>
      </c>
      <c r="R81" s="31">
        <f>Q81+M81+I81+E81</f>
        <v>126712.64548799998</v>
      </c>
    </row>
    <row r="82" spans="1:18" s="26" customFormat="1" ht="15" outlineLevel="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s="26" customFormat="1" ht="18.75" x14ac:dyDescent="0.3">
      <c r="A83" s="27" t="s">
        <v>133</v>
      </c>
      <c r="B83" s="28"/>
      <c r="C83" s="28"/>
      <c r="D83" s="28"/>
      <c r="E83" s="29">
        <f t="shared" ref="E83" si="168">SUM(E84:E87)</f>
        <v>108194.02308</v>
      </c>
      <c r="F83" s="29">
        <f t="shared" ref="F83" si="169">SUM(F84:F87)</f>
        <v>40793.256504000004</v>
      </c>
      <c r="G83" s="29">
        <f t="shared" ref="G83" si="170">SUM(G84:G87)</f>
        <v>43256.059703999999</v>
      </c>
      <c r="H83" s="29">
        <f t="shared" ref="H83" si="171">SUM(H84:H87)</f>
        <v>39958.981920000006</v>
      </c>
      <c r="I83" s="29">
        <f t="shared" ref="I83" si="172">SUM(I84:I87)</f>
        <v>124008.29812799999</v>
      </c>
      <c r="J83" s="29">
        <f t="shared" ref="J83" si="173">SUM(J84:J87)</f>
        <v>44872.582154400006</v>
      </c>
      <c r="K83" s="29">
        <f t="shared" ref="K83" si="174">SUM(K84:K87)</f>
        <v>47581.665674400007</v>
      </c>
      <c r="L83" s="29">
        <f t="shared" ref="L83" si="175">SUM(L84:L87)</f>
        <v>43954.880112000006</v>
      </c>
      <c r="M83" s="29">
        <f t="shared" ref="M83" si="176">SUM(M84:M87)</f>
        <v>136409.12794080001</v>
      </c>
      <c r="N83" s="29">
        <f t="shared" ref="N83" si="177">SUM(N84:N87)</f>
        <v>53847.09858528</v>
      </c>
      <c r="O83" s="29">
        <f t="shared" ref="O83" si="178">SUM(O84:O87)</f>
        <v>57097.998809280005</v>
      </c>
      <c r="P83" s="29">
        <f t="shared" ref="P83" si="179">SUM(P84:P87)</f>
        <v>52745.856134400005</v>
      </c>
      <c r="Q83" s="29">
        <f t="shared" ref="Q83" si="180">SUM(Q84:Q87)</f>
        <v>163690.95352896</v>
      </c>
      <c r="R83" s="29">
        <f t="shared" ref="R83" si="181">SUM(R84:R87)</f>
        <v>532302.40267775999</v>
      </c>
    </row>
    <row r="84" spans="1:18" s="26" customFormat="1" outlineLevel="1" x14ac:dyDescent="0.2">
      <c r="A84" s="30" t="s">
        <v>76</v>
      </c>
      <c r="B84" s="31">
        <v>8504.3672999999999</v>
      </c>
      <c r="C84" s="31">
        <v>9451.0072799999998</v>
      </c>
      <c r="D84" s="31">
        <v>10095.953868000001</v>
      </c>
      <c r="E84" s="31">
        <f t="shared" si="148"/>
        <v>28051.328448</v>
      </c>
      <c r="F84" s="31">
        <v>11148.802235999998</v>
      </c>
      <c r="G84" s="31">
        <v>11698.315200000001</v>
      </c>
      <c r="H84" s="31">
        <v>12467.941200000001</v>
      </c>
      <c r="I84" s="31">
        <f t="shared" si="149"/>
        <v>35315.058636000002</v>
      </c>
      <c r="J84" s="31">
        <f t="shared" si="150"/>
        <v>12263.682459599999</v>
      </c>
      <c r="K84" s="31">
        <f t="shared" si="150"/>
        <v>12868.146720000002</v>
      </c>
      <c r="L84" s="31">
        <f t="shared" si="150"/>
        <v>13714.735320000002</v>
      </c>
      <c r="M84" s="31">
        <f t="shared" si="151"/>
        <v>38846.564499600005</v>
      </c>
      <c r="N84" s="31">
        <f t="shared" si="152"/>
        <v>14716.418951519998</v>
      </c>
      <c r="O84" s="31">
        <f t="shared" si="152"/>
        <v>15441.776064000001</v>
      </c>
      <c r="P84" s="31">
        <f t="shared" si="152"/>
        <v>16457.682384</v>
      </c>
      <c r="Q84" s="31">
        <f t="shared" si="153"/>
        <v>46615.877399520003</v>
      </c>
      <c r="R84" s="31">
        <f>Q84+M84+I84+E84</f>
        <v>148828.82898312001</v>
      </c>
    </row>
    <row r="85" spans="1:18" s="26" customFormat="1" outlineLevel="1" x14ac:dyDescent="0.2">
      <c r="A85" s="30" t="s">
        <v>118</v>
      </c>
      <c r="B85" s="31">
        <v>4994.8727399999998</v>
      </c>
      <c r="C85" s="31">
        <v>5675.2221239999999</v>
      </c>
      <c r="D85" s="31">
        <v>6464.8584000000001</v>
      </c>
      <c r="E85" s="31">
        <f t="shared" si="148"/>
        <v>17134.953264</v>
      </c>
      <c r="F85" s="31">
        <v>6774.2480519999999</v>
      </c>
      <c r="G85" s="31">
        <v>8159.5748520000006</v>
      </c>
      <c r="H85" s="31">
        <v>8718.3233280000004</v>
      </c>
      <c r="I85" s="31">
        <f t="shared" si="149"/>
        <v>23652.146231999999</v>
      </c>
      <c r="J85" s="31">
        <f t="shared" si="150"/>
        <v>7451.6728572000002</v>
      </c>
      <c r="K85" s="31">
        <f t="shared" si="150"/>
        <v>8975.5323372000021</v>
      </c>
      <c r="L85" s="31">
        <f t="shared" si="150"/>
        <v>9590.155660800001</v>
      </c>
      <c r="M85" s="31">
        <f t="shared" si="151"/>
        <v>26017.360855200001</v>
      </c>
      <c r="N85" s="31">
        <f t="shared" si="152"/>
        <v>8942.0074286399995</v>
      </c>
      <c r="O85" s="31">
        <f t="shared" si="152"/>
        <v>10770.638804640002</v>
      </c>
      <c r="P85" s="31">
        <f t="shared" si="152"/>
        <v>11508.186792960001</v>
      </c>
      <c r="Q85" s="31">
        <f t="shared" si="153"/>
        <v>31220.833026240001</v>
      </c>
      <c r="R85" s="31">
        <f>Q85+M85+I85+E85</f>
        <v>98025.293377440001</v>
      </c>
    </row>
    <row r="86" spans="1:18" s="26" customFormat="1" outlineLevel="1" x14ac:dyDescent="0.2">
      <c r="A86" s="30" t="s">
        <v>119</v>
      </c>
      <c r="B86" s="31">
        <v>13816.325952000001</v>
      </c>
      <c r="C86" s="31">
        <v>14213.452968000001</v>
      </c>
      <c r="D86" s="31">
        <v>11649.059135999998</v>
      </c>
      <c r="E86" s="31">
        <f t="shared" si="148"/>
        <v>39678.838056000001</v>
      </c>
      <c r="F86" s="31">
        <v>10011.295007999999</v>
      </c>
      <c r="G86" s="31">
        <v>8227.3019399999994</v>
      </c>
      <c r="H86" s="31">
        <v>5458.1875920000002</v>
      </c>
      <c r="I86" s="31">
        <f t="shared" si="149"/>
        <v>23696.784540000001</v>
      </c>
      <c r="J86" s="31">
        <f t="shared" si="150"/>
        <v>11012.424508800001</v>
      </c>
      <c r="K86" s="31">
        <f t="shared" si="150"/>
        <v>9050.032134000001</v>
      </c>
      <c r="L86" s="31">
        <f t="shared" si="150"/>
        <v>6004.0063512000006</v>
      </c>
      <c r="M86" s="31">
        <f t="shared" si="151"/>
        <v>26066.462994000005</v>
      </c>
      <c r="N86" s="31">
        <f t="shared" si="152"/>
        <v>13214.90941056</v>
      </c>
      <c r="O86" s="31">
        <f t="shared" si="152"/>
        <v>10860.038560800002</v>
      </c>
      <c r="P86" s="31">
        <f t="shared" si="152"/>
        <v>7204.8076214400007</v>
      </c>
      <c r="Q86" s="31">
        <f t="shared" si="153"/>
        <v>31279.7555928</v>
      </c>
      <c r="R86" s="31">
        <f>Q86+M86+I86+E86</f>
        <v>120721.84118280001</v>
      </c>
    </row>
    <row r="87" spans="1:18" s="26" customFormat="1" outlineLevel="1" x14ac:dyDescent="0.2">
      <c r="A87" s="30" t="s">
        <v>120</v>
      </c>
      <c r="B87" s="31">
        <v>5790.6660240000001</v>
      </c>
      <c r="C87" s="31">
        <v>7035.920892000001</v>
      </c>
      <c r="D87" s="31">
        <v>10502.316395999998</v>
      </c>
      <c r="E87" s="31">
        <f t="shared" si="148"/>
        <v>23328.903311999999</v>
      </c>
      <c r="F87" s="31">
        <v>12858.911208000001</v>
      </c>
      <c r="G87" s="31">
        <v>15170.867711999999</v>
      </c>
      <c r="H87" s="31">
        <v>13314.5298</v>
      </c>
      <c r="I87" s="31">
        <f t="shared" si="149"/>
        <v>41344.308720000001</v>
      </c>
      <c r="J87" s="31">
        <f t="shared" si="150"/>
        <v>14144.802328800002</v>
      </c>
      <c r="K87" s="31">
        <f t="shared" si="150"/>
        <v>16687.954483199999</v>
      </c>
      <c r="L87" s="31">
        <f t="shared" si="150"/>
        <v>14645.982780000002</v>
      </c>
      <c r="M87" s="31">
        <f t="shared" si="151"/>
        <v>45478.739591999998</v>
      </c>
      <c r="N87" s="31">
        <f t="shared" si="152"/>
        <v>16973.762794560003</v>
      </c>
      <c r="O87" s="31">
        <f t="shared" si="152"/>
        <v>20025.545379839998</v>
      </c>
      <c r="P87" s="31">
        <f t="shared" si="152"/>
        <v>17575.179336000001</v>
      </c>
      <c r="Q87" s="31">
        <f t="shared" si="153"/>
        <v>54574.487510400002</v>
      </c>
      <c r="R87" s="31">
        <f>Q87+M87+I87+E87</f>
        <v>164726.43913440002</v>
      </c>
    </row>
    <row r="88" spans="1:18" s="26" customFormat="1" ht="15" outlineLevel="1" x14ac:dyDescent="0.25">
      <c r="A88" s="32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</row>
    <row r="89" spans="1:18" s="26" customFormat="1" ht="18.75" x14ac:dyDescent="0.3">
      <c r="A89" s="27" t="s">
        <v>134</v>
      </c>
      <c r="B89" s="28"/>
      <c r="C89" s="28"/>
      <c r="D89" s="28"/>
      <c r="E89" s="29">
        <f t="shared" ref="E89" si="182">SUM(E90:E93)</f>
        <v>107112.0828492</v>
      </c>
      <c r="F89" s="29">
        <f t="shared" ref="F89" si="183">SUM(F90:F93)</f>
        <v>40385.323938959998</v>
      </c>
      <c r="G89" s="29">
        <f t="shared" ref="G89" si="184">SUM(G90:G93)</f>
        <v>42823.49910696</v>
      </c>
      <c r="H89" s="29">
        <f t="shared" ref="H89" si="185">SUM(H90:H93)</f>
        <v>39559.392100800003</v>
      </c>
      <c r="I89" s="29">
        <f t="shared" ref="I89" si="186">SUM(I90:I93)</f>
        <v>122768.21514672</v>
      </c>
      <c r="J89" s="29">
        <f t="shared" ref="J89" si="187">SUM(J90:J93)</f>
        <v>44423.856332855998</v>
      </c>
      <c r="K89" s="29">
        <f t="shared" ref="K89" si="188">SUM(K90:K93)</f>
        <v>47105.849017656001</v>
      </c>
      <c r="L89" s="29">
        <f t="shared" ref="L89" si="189">SUM(L90:L93)</f>
        <v>43515.331310880007</v>
      </c>
      <c r="M89" s="29">
        <f t="shared" ref="M89" si="190">SUM(M90:M93)</f>
        <v>135045.03666139202</v>
      </c>
      <c r="N89" s="29">
        <f t="shared" ref="N89" si="191">SUM(N90:N93)</f>
        <v>53308.6275994272</v>
      </c>
      <c r="O89" s="29">
        <f t="shared" ref="O89" si="192">SUM(O90:O93)</f>
        <v>56527.018821187201</v>
      </c>
      <c r="P89" s="29">
        <f t="shared" ref="P89" si="193">SUM(P90:P93)</f>
        <v>52218.397573056005</v>
      </c>
      <c r="Q89" s="29">
        <f t="shared" ref="Q89" si="194">SUM(Q90:Q93)</f>
        <v>162054.04399367044</v>
      </c>
      <c r="R89" s="29">
        <f t="shared" ref="R89" si="195">SUM(R90:R93)</f>
        <v>526979.3786509824</v>
      </c>
    </row>
    <row r="90" spans="1:18" s="26" customFormat="1" outlineLevel="1" x14ac:dyDescent="0.2">
      <c r="A90" s="30" t="s">
        <v>76</v>
      </c>
      <c r="B90" s="31">
        <v>8419.3236269999998</v>
      </c>
      <c r="C90" s="31">
        <v>9356.4972072</v>
      </c>
      <c r="D90" s="31">
        <v>9994.9943293200013</v>
      </c>
      <c r="E90" s="31">
        <f t="shared" si="148"/>
        <v>27770.815163520001</v>
      </c>
      <c r="F90" s="31">
        <v>11037.314213639998</v>
      </c>
      <c r="G90" s="31">
        <v>11581.332048</v>
      </c>
      <c r="H90" s="31">
        <v>12343.261788000002</v>
      </c>
      <c r="I90" s="31">
        <f t="shared" si="149"/>
        <v>34961.908049639998</v>
      </c>
      <c r="J90" s="31">
        <f t="shared" si="150"/>
        <v>12141.045635003999</v>
      </c>
      <c r="K90" s="31">
        <f t="shared" si="150"/>
        <v>12739.465252800001</v>
      </c>
      <c r="L90" s="31">
        <f t="shared" si="150"/>
        <v>13577.587966800003</v>
      </c>
      <c r="M90" s="31">
        <f t="shared" si="151"/>
        <v>38458.098854604003</v>
      </c>
      <c r="N90" s="31">
        <f t="shared" si="152"/>
        <v>14569.254762004797</v>
      </c>
      <c r="O90" s="31">
        <f t="shared" si="152"/>
        <v>15287.358303360001</v>
      </c>
      <c r="P90" s="31">
        <f t="shared" si="152"/>
        <v>16293.105560160004</v>
      </c>
      <c r="Q90" s="31">
        <f t="shared" si="153"/>
        <v>46149.718625524802</v>
      </c>
      <c r="R90" s="31">
        <f>Q90+M90+I90+E90</f>
        <v>147340.54069328881</v>
      </c>
    </row>
    <row r="91" spans="1:18" s="26" customFormat="1" outlineLevel="1" x14ac:dyDescent="0.2">
      <c r="A91" s="30" t="s">
        <v>118</v>
      </c>
      <c r="B91" s="31">
        <v>4944.9240125999995</v>
      </c>
      <c r="C91" s="31">
        <v>5618.46990276</v>
      </c>
      <c r="D91" s="31">
        <v>6400.2098159999996</v>
      </c>
      <c r="E91" s="31">
        <f t="shared" si="148"/>
        <v>16963.603731359999</v>
      </c>
      <c r="F91" s="31">
        <v>6706.5055714800001</v>
      </c>
      <c r="G91" s="31">
        <v>8077.979103480001</v>
      </c>
      <c r="H91" s="31">
        <v>8631.14009472</v>
      </c>
      <c r="I91" s="31">
        <f t="shared" si="149"/>
        <v>23415.624769679998</v>
      </c>
      <c r="J91" s="31">
        <f t="shared" si="150"/>
        <v>7377.1561286280003</v>
      </c>
      <c r="K91" s="31">
        <f t="shared" si="150"/>
        <v>8885.7770138280011</v>
      </c>
      <c r="L91" s="31">
        <f t="shared" si="150"/>
        <v>9494.2541041920013</v>
      </c>
      <c r="M91" s="31">
        <f t="shared" si="151"/>
        <v>25757.187246648002</v>
      </c>
      <c r="N91" s="31">
        <f t="shared" si="152"/>
        <v>8852.5873543535999</v>
      </c>
      <c r="O91" s="31">
        <f t="shared" si="152"/>
        <v>10662.932416593601</v>
      </c>
      <c r="P91" s="31">
        <f t="shared" si="152"/>
        <v>11393.1049250304</v>
      </c>
      <c r="Q91" s="31">
        <f t="shared" si="153"/>
        <v>30908.624695977604</v>
      </c>
      <c r="R91" s="31">
        <f>Q91+M91+I91+E91</f>
        <v>97045.040443665595</v>
      </c>
    </row>
    <row r="92" spans="1:18" s="26" customFormat="1" outlineLevel="1" x14ac:dyDescent="0.2">
      <c r="A92" s="30" t="s">
        <v>119</v>
      </c>
      <c r="B92" s="31">
        <v>13678.16269248</v>
      </c>
      <c r="C92" s="31">
        <v>14071.31843832</v>
      </c>
      <c r="D92" s="31">
        <v>11532.568544639998</v>
      </c>
      <c r="E92" s="31">
        <f t="shared" si="148"/>
        <v>39282.049675439994</v>
      </c>
      <c r="F92" s="31">
        <v>9911.1820579199994</v>
      </c>
      <c r="G92" s="31">
        <v>8145.0289205999989</v>
      </c>
      <c r="H92" s="31">
        <v>5403.6057160800001</v>
      </c>
      <c r="I92" s="31">
        <f t="shared" si="149"/>
        <v>23459.816694599998</v>
      </c>
      <c r="J92" s="31">
        <f t="shared" si="150"/>
        <v>10902.300263712001</v>
      </c>
      <c r="K92" s="31">
        <f t="shared" si="150"/>
        <v>8959.5318126599996</v>
      </c>
      <c r="L92" s="31">
        <f t="shared" si="150"/>
        <v>5943.9662876880002</v>
      </c>
      <c r="M92" s="31">
        <f t="shared" si="151"/>
        <v>25805.79836406</v>
      </c>
      <c r="N92" s="31">
        <f t="shared" si="152"/>
        <v>13082.7603164544</v>
      </c>
      <c r="O92" s="31">
        <f t="shared" si="152"/>
        <v>10751.438175191999</v>
      </c>
      <c r="P92" s="31">
        <f t="shared" si="152"/>
        <v>7132.7595452256</v>
      </c>
      <c r="Q92" s="31">
        <f t="shared" si="153"/>
        <v>30966.958036871998</v>
      </c>
      <c r="R92" s="31">
        <f>Q92+M92+I92+E92</f>
        <v>119514.62277097198</v>
      </c>
    </row>
    <row r="93" spans="1:18" s="26" customFormat="1" outlineLevel="1" x14ac:dyDescent="0.2">
      <c r="A93" s="30" t="s">
        <v>120</v>
      </c>
      <c r="B93" s="31">
        <v>5732.7593637600003</v>
      </c>
      <c r="C93" s="31">
        <v>6965.5616830800009</v>
      </c>
      <c r="D93" s="31">
        <v>10397.293232039998</v>
      </c>
      <c r="E93" s="31">
        <f t="shared" si="148"/>
        <v>23095.614278879999</v>
      </c>
      <c r="F93" s="31">
        <v>12730.322095920001</v>
      </c>
      <c r="G93" s="31">
        <v>15019.15903488</v>
      </c>
      <c r="H93" s="31">
        <v>13181.384502000001</v>
      </c>
      <c r="I93" s="31">
        <f t="shared" si="149"/>
        <v>40930.8656328</v>
      </c>
      <c r="J93" s="31">
        <f t="shared" si="150"/>
        <v>14003.354305512003</v>
      </c>
      <c r="K93" s="31">
        <f t="shared" si="150"/>
        <v>16521.074938368001</v>
      </c>
      <c r="L93" s="31">
        <f t="shared" si="150"/>
        <v>14499.522952200003</v>
      </c>
      <c r="M93" s="31">
        <f t="shared" si="151"/>
        <v>45023.952196080005</v>
      </c>
      <c r="N93" s="31">
        <f t="shared" si="152"/>
        <v>16804.025166614403</v>
      </c>
      <c r="O93" s="31">
        <f t="shared" si="152"/>
        <v>19825.289926041602</v>
      </c>
      <c r="P93" s="31">
        <f t="shared" si="152"/>
        <v>17399.427542640002</v>
      </c>
      <c r="Q93" s="31">
        <f t="shared" si="153"/>
        <v>54028.742635296003</v>
      </c>
      <c r="R93" s="31">
        <f>Q93+M93+I93+E93</f>
        <v>163079.17474305601</v>
      </c>
    </row>
    <row r="94" spans="1:18" s="26" customFormat="1" ht="15" outlineLevel="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s="26" customFormat="1" ht="18.75" x14ac:dyDescent="0.3">
      <c r="A95" s="27" t="s">
        <v>135</v>
      </c>
      <c r="B95" s="28"/>
      <c r="C95" s="28"/>
      <c r="D95" s="28"/>
      <c r="E95" s="29">
        <f t="shared" ref="E95" si="196">SUM(E96:E99)</f>
        <v>91045.270421819994</v>
      </c>
      <c r="F95" s="29">
        <f t="shared" ref="F95" si="197">SUM(F96:F99)</f>
        <v>34327.525348115996</v>
      </c>
      <c r="G95" s="29">
        <f t="shared" ref="G95" si="198">SUM(G96:G99)</f>
        <v>36399.974240915995</v>
      </c>
      <c r="H95" s="29">
        <f t="shared" ref="H95" si="199">SUM(H96:H99)</f>
        <v>33625.483285680006</v>
      </c>
      <c r="I95" s="29">
        <f t="shared" ref="I95" si="200">SUM(I96:I99)</f>
        <v>104352.982874712</v>
      </c>
      <c r="J95" s="29">
        <f t="shared" ref="J95" si="201">SUM(J96:J99)</f>
        <v>37760.277882927607</v>
      </c>
      <c r="K95" s="29">
        <f t="shared" ref="K95" si="202">SUM(K96:K99)</f>
        <v>40039.971665007601</v>
      </c>
      <c r="L95" s="29">
        <f t="shared" ref="L95" si="203">SUM(L96:L99)</f>
        <v>36988.031614248008</v>
      </c>
      <c r="M95" s="29">
        <f t="shared" ref="M95" si="204">SUM(M96:M99)</f>
        <v>114788.28116218321</v>
      </c>
      <c r="N95" s="29">
        <f t="shared" ref="N95" si="205">SUM(N96:N99)</f>
        <v>45312.333459513116</v>
      </c>
      <c r="O95" s="29">
        <f t="shared" ref="O95" si="206">SUM(O96:O99)</f>
        <v>48047.965998009124</v>
      </c>
      <c r="P95" s="29">
        <f t="shared" ref="P95" si="207">SUM(P96:P99)</f>
        <v>44385.637937097606</v>
      </c>
      <c r="Q95" s="29">
        <f t="shared" ref="Q95" si="208">SUM(Q96:Q99)</f>
        <v>137745.93739461983</v>
      </c>
      <c r="R95" s="29">
        <f t="shared" ref="R95" si="209">SUM(R96:R99)</f>
        <v>447932.47185333504</v>
      </c>
    </row>
    <row r="96" spans="1:18" s="26" customFormat="1" outlineLevel="1" x14ac:dyDescent="0.2">
      <c r="A96" s="30" t="s">
        <v>76</v>
      </c>
      <c r="B96" s="31">
        <v>7156.4250829499997</v>
      </c>
      <c r="C96" s="31">
        <v>7953.0226261199996</v>
      </c>
      <c r="D96" s="31">
        <v>8495.7451799220016</v>
      </c>
      <c r="E96" s="31">
        <f t="shared" si="148"/>
        <v>23605.192888992002</v>
      </c>
      <c r="F96" s="31">
        <v>9381.717081593999</v>
      </c>
      <c r="G96" s="31">
        <v>9844.1322407999996</v>
      </c>
      <c r="H96" s="31">
        <v>10491.772519800001</v>
      </c>
      <c r="I96" s="31">
        <f t="shared" si="149"/>
        <v>29717.621842193999</v>
      </c>
      <c r="J96" s="31">
        <f t="shared" si="150"/>
        <v>10319.8887897534</v>
      </c>
      <c r="K96" s="31">
        <f t="shared" si="150"/>
        <v>10828.545464880001</v>
      </c>
      <c r="L96" s="31">
        <f t="shared" si="150"/>
        <v>11540.949771780002</v>
      </c>
      <c r="M96" s="31">
        <f t="shared" si="151"/>
        <v>32689.384026413405</v>
      </c>
      <c r="N96" s="31">
        <f t="shared" si="152"/>
        <v>12383.866547704079</v>
      </c>
      <c r="O96" s="31">
        <f t="shared" si="152"/>
        <v>12994.254557856</v>
      </c>
      <c r="P96" s="31">
        <f t="shared" si="152"/>
        <v>13849.139726136002</v>
      </c>
      <c r="Q96" s="31">
        <f t="shared" si="153"/>
        <v>39227.260831696083</v>
      </c>
      <c r="R96" s="31">
        <f>Q96+M96+I96+E96</f>
        <v>125239.4595892955</v>
      </c>
    </row>
    <row r="97" spans="1:18" s="26" customFormat="1" outlineLevel="1" x14ac:dyDescent="0.2">
      <c r="A97" s="30" t="s">
        <v>118</v>
      </c>
      <c r="B97" s="31">
        <v>4203.1854107099998</v>
      </c>
      <c r="C97" s="31">
        <v>4775.6994173459998</v>
      </c>
      <c r="D97" s="31">
        <v>5440.1783435999996</v>
      </c>
      <c r="E97" s="31">
        <f t="shared" si="148"/>
        <v>14419.063171655998</v>
      </c>
      <c r="F97" s="31">
        <v>5700.5297357580002</v>
      </c>
      <c r="G97" s="31">
        <v>6866.2822379580002</v>
      </c>
      <c r="H97" s="31">
        <v>7336.4690805119999</v>
      </c>
      <c r="I97" s="31">
        <f t="shared" si="149"/>
        <v>19903.281054228002</v>
      </c>
      <c r="J97" s="31">
        <f t="shared" si="150"/>
        <v>6270.5827093338012</v>
      </c>
      <c r="K97" s="31">
        <f t="shared" si="150"/>
        <v>7552.9104617538005</v>
      </c>
      <c r="L97" s="31">
        <f t="shared" si="150"/>
        <v>8070.1159885632005</v>
      </c>
      <c r="M97" s="31">
        <f t="shared" si="151"/>
        <v>21893.609159650801</v>
      </c>
      <c r="N97" s="31">
        <f t="shared" si="152"/>
        <v>7524.6992512005609</v>
      </c>
      <c r="O97" s="31">
        <f t="shared" si="152"/>
        <v>9063.4925541045595</v>
      </c>
      <c r="P97" s="31">
        <f t="shared" si="152"/>
        <v>9684.139186275841</v>
      </c>
      <c r="Q97" s="31">
        <f t="shared" si="153"/>
        <v>26272.330991580959</v>
      </c>
      <c r="R97" s="31">
        <f>Q97+M97+I97+E97</f>
        <v>82488.284377115764</v>
      </c>
    </row>
    <row r="98" spans="1:18" s="26" customFormat="1" outlineLevel="1" x14ac:dyDescent="0.2">
      <c r="A98" s="30" t="s">
        <v>119</v>
      </c>
      <c r="B98" s="31">
        <v>11626.438288608</v>
      </c>
      <c r="C98" s="31">
        <v>11960.620672572</v>
      </c>
      <c r="D98" s="31">
        <v>9802.6832629439978</v>
      </c>
      <c r="E98" s="31">
        <f t="shared" si="148"/>
        <v>33389.742224123998</v>
      </c>
      <c r="F98" s="31">
        <v>8424.5047492319991</v>
      </c>
      <c r="G98" s="31">
        <v>6923.2745825099992</v>
      </c>
      <c r="H98" s="31">
        <v>4593.0648586679999</v>
      </c>
      <c r="I98" s="31">
        <f t="shared" si="149"/>
        <v>19940.844190409996</v>
      </c>
      <c r="J98" s="31">
        <f t="shared" si="150"/>
        <v>9266.9552241551992</v>
      </c>
      <c r="K98" s="31">
        <f t="shared" si="150"/>
        <v>7615.6020407609994</v>
      </c>
      <c r="L98" s="31">
        <f t="shared" si="150"/>
        <v>5052.3713445348003</v>
      </c>
      <c r="M98" s="31">
        <f t="shared" si="151"/>
        <v>21934.928609450999</v>
      </c>
      <c r="N98" s="31">
        <f t="shared" si="152"/>
        <v>11120.346268986239</v>
      </c>
      <c r="O98" s="31">
        <f t="shared" si="152"/>
        <v>9138.7224489131986</v>
      </c>
      <c r="P98" s="31">
        <f t="shared" si="152"/>
        <v>6062.8456134417602</v>
      </c>
      <c r="Q98" s="31">
        <f t="shared" si="153"/>
        <v>26321.914331341199</v>
      </c>
      <c r="R98" s="31">
        <f>Q98+M98+I98+E98</f>
        <v>101587.4293553262</v>
      </c>
    </row>
    <row r="99" spans="1:18" s="26" customFormat="1" outlineLevel="1" x14ac:dyDescent="0.2">
      <c r="A99" s="30" t="s">
        <v>120</v>
      </c>
      <c r="B99" s="31">
        <v>4872.8454591959999</v>
      </c>
      <c r="C99" s="31">
        <v>5920.7274306180007</v>
      </c>
      <c r="D99" s="31">
        <v>8837.6992472339971</v>
      </c>
      <c r="E99" s="31">
        <f t="shared" si="148"/>
        <v>19631.272137047999</v>
      </c>
      <c r="F99" s="31">
        <v>10820.773781532</v>
      </c>
      <c r="G99" s="31">
        <v>12766.285179647999</v>
      </c>
      <c r="H99" s="31">
        <v>11204.176826700001</v>
      </c>
      <c r="I99" s="31">
        <f t="shared" si="149"/>
        <v>34791.235787879996</v>
      </c>
      <c r="J99" s="31">
        <f t="shared" si="150"/>
        <v>11902.8511596852</v>
      </c>
      <c r="K99" s="31">
        <f t="shared" si="150"/>
        <v>14042.913697612799</v>
      </c>
      <c r="L99" s="31">
        <f t="shared" si="150"/>
        <v>12324.594509370001</v>
      </c>
      <c r="M99" s="31">
        <f t="shared" si="151"/>
        <v>38270.359366668003</v>
      </c>
      <c r="N99" s="31">
        <f t="shared" si="152"/>
        <v>14283.42139162224</v>
      </c>
      <c r="O99" s="31">
        <f t="shared" si="152"/>
        <v>16851.49643713536</v>
      </c>
      <c r="P99" s="31">
        <f t="shared" si="152"/>
        <v>14789.513411244001</v>
      </c>
      <c r="Q99" s="31">
        <f t="shared" si="153"/>
        <v>45924.431240001599</v>
      </c>
      <c r="R99" s="31">
        <f>Q99+M99+I99+E99</f>
        <v>138617.2985315976</v>
      </c>
    </row>
    <row r="100" spans="1:18" s="26" customFormat="1" ht="15" outlineLevel="1" x14ac:dyDescent="0.25">
      <c r="A100" s="32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</row>
    <row r="101" spans="1:18" s="26" customFormat="1" ht="18.75" x14ac:dyDescent="0.3">
      <c r="A101" s="27" t="s">
        <v>136</v>
      </c>
      <c r="B101" s="28"/>
      <c r="C101" s="28"/>
      <c r="D101" s="28"/>
      <c r="E101" s="29">
        <f t="shared" ref="E101" si="210">SUM(E102:E105)</f>
        <v>109254.324506184</v>
      </c>
      <c r="F101" s="29">
        <f t="shared" ref="F101" si="211">SUM(F102:F105)</f>
        <v>41193.030417739203</v>
      </c>
      <c r="G101" s="29">
        <f t="shared" ref="G101" si="212">SUM(G102:G105)</f>
        <v>43679.969089099191</v>
      </c>
      <c r="H101" s="29">
        <f t="shared" ref="H101" si="213">SUM(H102:H105)</f>
        <v>40350.579942816003</v>
      </c>
      <c r="I101" s="29">
        <f t="shared" ref="I101" si="214">SUM(I102:I105)</f>
        <v>125223.5794496544</v>
      </c>
      <c r="J101" s="29">
        <f t="shared" ref="J101" si="215">SUM(J102:J105)</f>
        <v>45312.333459513116</v>
      </c>
      <c r="K101" s="29">
        <f t="shared" ref="K101" si="216">SUM(K102:K105)</f>
        <v>48047.965998009124</v>
      </c>
      <c r="L101" s="29">
        <f t="shared" ref="L101" si="217">SUM(L102:L105)</f>
        <v>44385.637937097606</v>
      </c>
      <c r="M101" s="29">
        <f t="shared" ref="M101" si="218">SUM(M102:M105)</f>
        <v>137745.93739461986</v>
      </c>
      <c r="N101" s="29">
        <f t="shared" ref="N101" si="219">SUM(N102:N105)</f>
        <v>54374.800151415737</v>
      </c>
      <c r="O101" s="29">
        <f t="shared" ref="O101" si="220">SUM(O102:O105)</f>
        <v>57657.559197610943</v>
      </c>
      <c r="P101" s="29">
        <f t="shared" ref="P101" si="221">SUM(P102:P105)</f>
        <v>53262.765524517126</v>
      </c>
      <c r="Q101" s="29">
        <f t="shared" ref="Q101" si="222">SUM(Q102:Q105)</f>
        <v>165295.1248735438</v>
      </c>
      <c r="R101" s="29">
        <f t="shared" ref="R101" si="223">SUM(R102:R105)</f>
        <v>537518.96622400207</v>
      </c>
    </row>
    <row r="102" spans="1:18" s="26" customFormat="1" outlineLevel="1" x14ac:dyDescent="0.2">
      <c r="A102" s="30" t="s">
        <v>76</v>
      </c>
      <c r="B102" s="31">
        <v>8587.7100995399996</v>
      </c>
      <c r="C102" s="31">
        <v>9543.6271513439988</v>
      </c>
      <c r="D102" s="31">
        <v>10194.894215906401</v>
      </c>
      <c r="E102" s="31">
        <f t="shared" si="148"/>
        <v>28326.231466790399</v>
      </c>
      <c r="F102" s="31">
        <v>11258.060497912798</v>
      </c>
      <c r="G102" s="31">
        <v>11812.95868896</v>
      </c>
      <c r="H102" s="31">
        <v>12590.12702376</v>
      </c>
      <c r="I102" s="31">
        <f t="shared" si="149"/>
        <v>35661.146210632796</v>
      </c>
      <c r="J102" s="31">
        <f t="shared" si="150"/>
        <v>12383.866547704079</v>
      </c>
      <c r="K102" s="31">
        <f t="shared" si="150"/>
        <v>12994.254557856</v>
      </c>
      <c r="L102" s="31">
        <f t="shared" si="150"/>
        <v>13849.139726136002</v>
      </c>
      <c r="M102" s="31">
        <f t="shared" si="151"/>
        <v>39227.260831696083</v>
      </c>
      <c r="N102" s="31">
        <f t="shared" si="152"/>
        <v>14860.639857244894</v>
      </c>
      <c r="O102" s="31">
        <f t="shared" si="152"/>
        <v>15593.105469427199</v>
      </c>
      <c r="P102" s="31">
        <f t="shared" si="152"/>
        <v>16618.9676713632</v>
      </c>
      <c r="Q102" s="31">
        <f t="shared" si="153"/>
        <v>47072.712998035291</v>
      </c>
      <c r="R102" s="31">
        <f>Q102+M102+I102+E102</f>
        <v>150287.35150715458</v>
      </c>
    </row>
    <row r="103" spans="1:18" s="26" customFormat="1" outlineLevel="1" x14ac:dyDescent="0.2">
      <c r="A103" s="30" t="s">
        <v>118</v>
      </c>
      <c r="B103" s="31">
        <v>5043.8224928519994</v>
      </c>
      <c r="C103" s="31">
        <v>5730.8393008151997</v>
      </c>
      <c r="D103" s="31">
        <v>6528.2140123199997</v>
      </c>
      <c r="E103" s="31">
        <f t="shared" si="148"/>
        <v>17302.875805987198</v>
      </c>
      <c r="F103" s="31">
        <v>6840.6356829096003</v>
      </c>
      <c r="G103" s="31">
        <v>8239.5386855495999</v>
      </c>
      <c r="H103" s="31">
        <v>8803.7628966144002</v>
      </c>
      <c r="I103" s="31">
        <f t="shared" si="149"/>
        <v>23883.9372650736</v>
      </c>
      <c r="J103" s="31">
        <f t="shared" si="150"/>
        <v>7524.6992512005609</v>
      </c>
      <c r="K103" s="31">
        <f t="shared" si="150"/>
        <v>9063.4925541045613</v>
      </c>
      <c r="L103" s="31">
        <f t="shared" si="150"/>
        <v>9684.139186275841</v>
      </c>
      <c r="M103" s="31">
        <f t="shared" si="151"/>
        <v>26272.330991580966</v>
      </c>
      <c r="N103" s="31">
        <f t="shared" si="152"/>
        <v>9029.6391014406727</v>
      </c>
      <c r="O103" s="31">
        <f t="shared" si="152"/>
        <v>10876.191064925473</v>
      </c>
      <c r="P103" s="31">
        <f t="shared" si="152"/>
        <v>11620.96702353101</v>
      </c>
      <c r="Q103" s="31">
        <f t="shared" si="153"/>
        <v>31526.797189897159</v>
      </c>
      <c r="R103" s="31">
        <f>Q103+M103+I103+E103</f>
        <v>98985.941252538934</v>
      </c>
    </row>
    <row r="104" spans="1:18" s="26" customFormat="1" outlineLevel="1" x14ac:dyDescent="0.2">
      <c r="A104" s="30" t="s">
        <v>119</v>
      </c>
      <c r="B104" s="31">
        <v>13951.7259463296</v>
      </c>
      <c r="C104" s="31">
        <v>14352.744807086399</v>
      </c>
      <c r="D104" s="31">
        <v>11763.219915532796</v>
      </c>
      <c r="E104" s="31">
        <f t="shared" si="148"/>
        <v>40067.690668948795</v>
      </c>
      <c r="F104" s="31">
        <v>10109.405699078399</v>
      </c>
      <c r="G104" s="31">
        <v>8307.9294990119979</v>
      </c>
      <c r="H104" s="31">
        <v>5511.6778304015997</v>
      </c>
      <c r="I104" s="31">
        <f t="shared" si="149"/>
        <v>23929.013028491998</v>
      </c>
      <c r="J104" s="31">
        <f t="shared" si="150"/>
        <v>11120.346268986241</v>
      </c>
      <c r="K104" s="31">
        <f t="shared" si="150"/>
        <v>9138.7224489131986</v>
      </c>
      <c r="L104" s="31">
        <f t="shared" si="150"/>
        <v>6062.8456134417602</v>
      </c>
      <c r="M104" s="31">
        <f t="shared" si="151"/>
        <v>26321.914331341202</v>
      </c>
      <c r="N104" s="31">
        <f t="shared" si="152"/>
        <v>13344.415522783489</v>
      </c>
      <c r="O104" s="31">
        <f t="shared" si="152"/>
        <v>10966.466938695838</v>
      </c>
      <c r="P104" s="31">
        <f t="shared" si="152"/>
        <v>7275.414736130112</v>
      </c>
      <c r="Q104" s="31">
        <f t="shared" si="153"/>
        <v>31586.297197609438</v>
      </c>
      <c r="R104" s="31">
        <f>Q104+M104+I104+E104</f>
        <v>121904.91522639143</v>
      </c>
    </row>
    <row r="105" spans="1:18" s="26" customFormat="1" outlineLevel="1" x14ac:dyDescent="0.2">
      <c r="A105" s="30" t="s">
        <v>120</v>
      </c>
      <c r="B105" s="31">
        <v>5847.4145510352</v>
      </c>
      <c r="C105" s="31">
        <v>7104.8729167416004</v>
      </c>
      <c r="D105" s="31">
        <v>10605.239096680796</v>
      </c>
      <c r="E105" s="31">
        <f t="shared" si="148"/>
        <v>23557.526564457599</v>
      </c>
      <c r="F105" s="31">
        <v>12984.928537838399</v>
      </c>
      <c r="G105" s="31">
        <v>15319.542215577598</v>
      </c>
      <c r="H105" s="31">
        <v>13445.01219204</v>
      </c>
      <c r="I105" s="31">
        <f t="shared" si="149"/>
        <v>41749.482945455995</v>
      </c>
      <c r="J105" s="31">
        <f t="shared" si="150"/>
        <v>14283.42139162224</v>
      </c>
      <c r="K105" s="31">
        <f t="shared" si="150"/>
        <v>16851.49643713536</v>
      </c>
      <c r="L105" s="31">
        <f t="shared" si="150"/>
        <v>14789.513411244001</v>
      </c>
      <c r="M105" s="31">
        <f t="shared" si="151"/>
        <v>45924.431240001599</v>
      </c>
      <c r="N105" s="31">
        <f t="shared" si="152"/>
        <v>17140.105669946686</v>
      </c>
      <c r="O105" s="31">
        <f t="shared" si="152"/>
        <v>20221.795724562431</v>
      </c>
      <c r="P105" s="31">
        <f t="shared" si="152"/>
        <v>17747.4160934928</v>
      </c>
      <c r="Q105" s="31">
        <f t="shared" si="153"/>
        <v>55109.317488001914</v>
      </c>
      <c r="R105" s="31">
        <f>Q105+M105+I105+E105</f>
        <v>166340.75823791712</v>
      </c>
    </row>
    <row r="106" spans="1:18" s="26" customFormat="1" ht="15" outlineLevel="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s="26" customFormat="1" ht="18.75" x14ac:dyDescent="0.3">
      <c r="A107" s="27" t="s">
        <v>137</v>
      </c>
      <c r="B107" s="28"/>
      <c r="C107" s="28"/>
      <c r="D107" s="28"/>
      <c r="E107" s="29">
        <f t="shared" ref="E107" si="224">SUM(E108:E111)</f>
        <v>97236.348810503754</v>
      </c>
      <c r="F107" s="29">
        <f t="shared" ref="F107" si="225">SUM(F108:F111)</f>
        <v>36661.797071787885</v>
      </c>
      <c r="G107" s="29">
        <f t="shared" ref="G107" si="226">SUM(G108:G111)</f>
        <v>38875.172489298282</v>
      </c>
      <c r="H107" s="29">
        <f t="shared" ref="H107" si="227">SUM(H108:H111)</f>
        <v>35912.016149106239</v>
      </c>
      <c r="I107" s="29">
        <f t="shared" ref="I107" si="228">SUM(I108:I111)</f>
        <v>111448.98571019241</v>
      </c>
      <c r="J107" s="29">
        <f t="shared" ref="J107" si="229">SUM(J108:J111)</f>
        <v>40327.97677896668</v>
      </c>
      <c r="K107" s="29">
        <f t="shared" ref="K107" si="230">SUM(K108:K111)</f>
        <v>42762.689738228117</v>
      </c>
      <c r="L107" s="29">
        <f t="shared" ref="L107" si="231">SUM(L108:L111)</f>
        <v>39503.217764016867</v>
      </c>
      <c r="M107" s="29">
        <f t="shared" ref="M107" si="232">SUM(M108:M111)</f>
        <v>122593.88428121165</v>
      </c>
      <c r="N107" s="29">
        <f t="shared" ref="N107" si="233">SUM(N108:N111)</f>
        <v>48393.572134760012</v>
      </c>
      <c r="O107" s="29">
        <f t="shared" ref="O107" si="234">SUM(O108:O111)</f>
        <v>51315.227685873739</v>
      </c>
      <c r="P107" s="29">
        <f t="shared" ref="P107" si="235">SUM(P108:P111)</f>
        <v>47403.861316820236</v>
      </c>
      <c r="Q107" s="29">
        <f t="shared" ref="Q107" si="236">SUM(Q108:Q111)</f>
        <v>147112.66113745398</v>
      </c>
      <c r="R107" s="29">
        <f t="shared" ref="R107" si="237">SUM(R108:R111)</f>
        <v>478391.87993936182</v>
      </c>
    </row>
    <row r="108" spans="1:18" s="26" customFormat="1" outlineLevel="1" x14ac:dyDescent="0.2">
      <c r="A108" s="30" t="s">
        <v>76</v>
      </c>
      <c r="B108" s="31">
        <v>7643.0619885905999</v>
      </c>
      <c r="C108" s="31">
        <v>8493.8281646961586</v>
      </c>
      <c r="D108" s="31">
        <v>9073.4558521566978</v>
      </c>
      <c r="E108" s="31">
        <f t="shared" si="148"/>
        <v>25210.346005443454</v>
      </c>
      <c r="F108" s="31">
        <v>10019.673843142391</v>
      </c>
      <c r="G108" s="31">
        <v>10513.533233174399</v>
      </c>
      <c r="H108" s="31">
        <v>11205.2130511464</v>
      </c>
      <c r="I108" s="31">
        <f t="shared" si="149"/>
        <v>31738.420127463192</v>
      </c>
      <c r="J108" s="31">
        <f t="shared" si="150"/>
        <v>11021.64122745663</v>
      </c>
      <c r="K108" s="31">
        <f t="shared" si="150"/>
        <v>11564.88655649184</v>
      </c>
      <c r="L108" s="31">
        <f t="shared" si="150"/>
        <v>12325.73435626104</v>
      </c>
      <c r="M108" s="31">
        <f t="shared" si="151"/>
        <v>34912.26214020951</v>
      </c>
      <c r="N108" s="31">
        <f t="shared" si="152"/>
        <v>13225.969472947956</v>
      </c>
      <c r="O108" s="31">
        <f t="shared" si="152"/>
        <v>13877.863867790207</v>
      </c>
      <c r="P108" s="31">
        <f t="shared" si="152"/>
        <v>14790.881227513248</v>
      </c>
      <c r="Q108" s="31">
        <f t="shared" si="153"/>
        <v>41894.714568251409</v>
      </c>
      <c r="R108" s="31">
        <f>Q108+M108+I108+E108</f>
        <v>133755.74284136755</v>
      </c>
    </row>
    <row r="109" spans="1:18" s="26" customFormat="1" outlineLevel="1" x14ac:dyDescent="0.2">
      <c r="A109" s="30" t="s">
        <v>118</v>
      </c>
      <c r="B109" s="31">
        <v>4489.0020186382799</v>
      </c>
      <c r="C109" s="31">
        <v>5100.4469777255281</v>
      </c>
      <c r="D109" s="31">
        <v>5810.1104709647998</v>
      </c>
      <c r="E109" s="31">
        <f t="shared" si="148"/>
        <v>15399.559467328607</v>
      </c>
      <c r="F109" s="31">
        <v>6088.1657577895439</v>
      </c>
      <c r="G109" s="31">
        <v>7333.189430139144</v>
      </c>
      <c r="H109" s="31">
        <v>7835.348977986816</v>
      </c>
      <c r="I109" s="31">
        <f t="shared" si="149"/>
        <v>21256.704165915504</v>
      </c>
      <c r="J109" s="31">
        <f t="shared" si="150"/>
        <v>6696.9823335684987</v>
      </c>
      <c r="K109" s="31">
        <f t="shared" si="150"/>
        <v>8066.5083731530594</v>
      </c>
      <c r="L109" s="31">
        <f t="shared" si="150"/>
        <v>8618.8838757854974</v>
      </c>
      <c r="M109" s="31">
        <f t="shared" si="151"/>
        <v>23382.374582507055</v>
      </c>
      <c r="N109" s="31">
        <f t="shared" si="152"/>
        <v>8036.3788002821984</v>
      </c>
      <c r="O109" s="31">
        <f t="shared" si="152"/>
        <v>9679.8100477836706</v>
      </c>
      <c r="P109" s="31">
        <f t="shared" si="152"/>
        <v>10342.660650942596</v>
      </c>
      <c r="Q109" s="31">
        <f t="shared" si="153"/>
        <v>28058.849499008466</v>
      </c>
      <c r="R109" s="31">
        <f>Q109+M109+I109+E109</f>
        <v>88097.487714759642</v>
      </c>
    </row>
    <row r="110" spans="1:18" s="26" customFormat="1" outlineLevel="1" x14ac:dyDescent="0.2">
      <c r="A110" s="30" t="s">
        <v>119</v>
      </c>
      <c r="B110" s="31">
        <v>12417.036092233344</v>
      </c>
      <c r="C110" s="31">
        <v>12773.942878306896</v>
      </c>
      <c r="D110" s="31">
        <v>10469.265724824189</v>
      </c>
      <c r="E110" s="31">
        <f t="shared" si="148"/>
        <v>35660.244695364425</v>
      </c>
      <c r="F110" s="31">
        <v>8997.3710721797761</v>
      </c>
      <c r="G110" s="31">
        <v>7394.0572541206784</v>
      </c>
      <c r="H110" s="31">
        <v>4905.3932690574238</v>
      </c>
      <c r="I110" s="31">
        <f t="shared" si="149"/>
        <v>21296.821595357877</v>
      </c>
      <c r="J110" s="31">
        <f t="shared" si="150"/>
        <v>9897.1081793977537</v>
      </c>
      <c r="K110" s="31">
        <f t="shared" si="150"/>
        <v>8133.4629795327473</v>
      </c>
      <c r="L110" s="31">
        <f t="shared" si="150"/>
        <v>5395.9325959631669</v>
      </c>
      <c r="M110" s="31">
        <f t="shared" si="151"/>
        <v>23426.503754893667</v>
      </c>
      <c r="N110" s="31">
        <f t="shared" si="152"/>
        <v>11876.529815277305</v>
      </c>
      <c r="O110" s="31">
        <f t="shared" si="152"/>
        <v>9760.1555754392957</v>
      </c>
      <c r="P110" s="31">
        <f t="shared" si="152"/>
        <v>6475.1191151558005</v>
      </c>
      <c r="Q110" s="31">
        <f t="shared" si="153"/>
        <v>28111.804505872402</v>
      </c>
      <c r="R110" s="31">
        <f>Q110+M110+I110+E110</f>
        <v>108495.37455148836</v>
      </c>
    </row>
    <row r="111" spans="1:18" s="26" customFormat="1" outlineLevel="1" x14ac:dyDescent="0.2">
      <c r="A111" s="30" t="s">
        <v>120</v>
      </c>
      <c r="B111" s="31">
        <v>5204.1989504213279</v>
      </c>
      <c r="C111" s="31">
        <v>6323.3368959000245</v>
      </c>
      <c r="D111" s="31">
        <v>9438.6627960459082</v>
      </c>
      <c r="E111" s="31">
        <f t="shared" si="148"/>
        <v>20966.198642367261</v>
      </c>
      <c r="F111" s="31">
        <v>11556.586398676176</v>
      </c>
      <c r="G111" s="31">
        <v>13634.392571864062</v>
      </c>
      <c r="H111" s="31">
        <v>11966.060850915599</v>
      </c>
      <c r="I111" s="31">
        <f t="shared" si="149"/>
        <v>37157.039821455837</v>
      </c>
      <c r="J111" s="31">
        <f t="shared" si="150"/>
        <v>12712.245038543795</v>
      </c>
      <c r="K111" s="31">
        <f t="shared" si="150"/>
        <v>14997.83182905047</v>
      </c>
      <c r="L111" s="31">
        <f t="shared" si="150"/>
        <v>13162.666936007159</v>
      </c>
      <c r="M111" s="31">
        <f t="shared" si="151"/>
        <v>40872.743803601428</v>
      </c>
      <c r="N111" s="31">
        <f t="shared" si="152"/>
        <v>15254.694046252553</v>
      </c>
      <c r="O111" s="31">
        <f t="shared" si="152"/>
        <v>17997.398194860565</v>
      </c>
      <c r="P111" s="31">
        <f t="shared" si="152"/>
        <v>15795.20032320859</v>
      </c>
      <c r="Q111" s="31">
        <f t="shared" si="153"/>
        <v>49047.29256432171</v>
      </c>
      <c r="R111" s="31">
        <f>Q111+M111+I111+E111</f>
        <v>148043.27483174624</v>
      </c>
    </row>
    <row r="112" spans="1:18" s="26" customFormat="1" ht="15" outlineLevel="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s="26" customFormat="1" ht="18.75" x14ac:dyDescent="0.3">
      <c r="A113" s="27" t="s">
        <v>138</v>
      </c>
      <c r="B113" s="28"/>
      <c r="C113" s="28"/>
      <c r="D113" s="28"/>
      <c r="E113" s="29">
        <f t="shared" ref="E113" si="238">SUM(E114:E117)</f>
        <v>126407.25345365491</v>
      </c>
      <c r="F113" s="29">
        <f t="shared" ref="F113" si="239">SUM(F114:F117)</f>
        <v>47660.336193324256</v>
      </c>
      <c r="G113" s="29">
        <f t="shared" ref="G113" si="240">SUM(G114:G117)</f>
        <v>50537.724236087772</v>
      </c>
      <c r="H113" s="29">
        <f t="shared" ref="H113" si="241">SUM(H114:H117)</f>
        <v>46685.620993838114</v>
      </c>
      <c r="I113" s="29">
        <f t="shared" ref="I113" si="242">SUM(I114:I117)</f>
        <v>144883.68142325012</v>
      </c>
      <c r="J113" s="29">
        <f t="shared" ref="J113" si="243">SUM(J114:J117)</f>
        <v>52426.369812656689</v>
      </c>
      <c r="K113" s="29">
        <f t="shared" ref="K113" si="244">SUM(K114:K117)</f>
        <v>55591.496659696553</v>
      </c>
      <c r="L113" s="29">
        <f t="shared" ref="L113" si="245">SUM(L114:L117)</f>
        <v>51354.183093221924</v>
      </c>
      <c r="M113" s="29">
        <f t="shared" ref="M113" si="246">SUM(M114:M117)</f>
        <v>159372.04956557514</v>
      </c>
      <c r="N113" s="29">
        <f t="shared" ref="N113" si="247">SUM(N114:N117)</f>
        <v>62911.643775188015</v>
      </c>
      <c r="O113" s="29">
        <f t="shared" ref="O113" si="248">SUM(O114:O117)</f>
        <v>66709.795991635852</v>
      </c>
      <c r="P113" s="29">
        <f t="shared" ref="P113" si="249">SUM(P114:P117)</f>
        <v>61625.019711866305</v>
      </c>
      <c r="Q113" s="29">
        <f t="shared" ref="Q113" si="250">SUM(Q114:Q117)</f>
        <v>191246.4594786902</v>
      </c>
      <c r="R113" s="29">
        <f t="shared" ref="R113" si="251">SUM(R114:R117)</f>
        <v>621909.44392117043</v>
      </c>
    </row>
    <row r="114" spans="1:18" s="26" customFormat="1" outlineLevel="1" x14ac:dyDescent="0.2">
      <c r="A114" s="30" t="s">
        <v>76</v>
      </c>
      <c r="B114" s="31">
        <v>9935.9805851677793</v>
      </c>
      <c r="C114" s="31">
        <v>11041.976614105006</v>
      </c>
      <c r="D114" s="31">
        <v>11795.492607803708</v>
      </c>
      <c r="E114" s="31">
        <f t="shared" si="148"/>
        <v>32773.449807076497</v>
      </c>
      <c r="F114" s="31">
        <v>13025.575996085108</v>
      </c>
      <c r="G114" s="31">
        <v>13667.59320312672</v>
      </c>
      <c r="H114" s="31">
        <v>14566.776966490321</v>
      </c>
      <c r="I114" s="31">
        <f t="shared" si="149"/>
        <v>41259.946165702146</v>
      </c>
      <c r="J114" s="31">
        <f t="shared" si="150"/>
        <v>14328.13359569362</v>
      </c>
      <c r="K114" s="31">
        <f t="shared" si="150"/>
        <v>15034.352523439393</v>
      </c>
      <c r="L114" s="31">
        <f t="shared" si="150"/>
        <v>16023.454663139355</v>
      </c>
      <c r="M114" s="31">
        <f t="shared" si="151"/>
        <v>45385.940782272366</v>
      </c>
      <c r="N114" s="31">
        <f t="shared" si="152"/>
        <v>17193.760314832343</v>
      </c>
      <c r="O114" s="31">
        <f t="shared" si="152"/>
        <v>18041.223028127271</v>
      </c>
      <c r="P114" s="31">
        <f t="shared" si="152"/>
        <v>19228.145595767226</v>
      </c>
      <c r="Q114" s="31">
        <f t="shared" si="153"/>
        <v>54463.128938726848</v>
      </c>
      <c r="R114" s="31">
        <f>Q114+M114+I114+E114</f>
        <v>173882.46569377783</v>
      </c>
    </row>
    <row r="115" spans="1:18" s="26" customFormat="1" outlineLevel="1" x14ac:dyDescent="0.2">
      <c r="A115" s="30" t="s">
        <v>118</v>
      </c>
      <c r="B115" s="31">
        <v>5835.7026242297643</v>
      </c>
      <c r="C115" s="31">
        <v>6630.581071043187</v>
      </c>
      <c r="D115" s="31">
        <v>7553.14361225424</v>
      </c>
      <c r="E115" s="31">
        <f t="shared" si="148"/>
        <v>20019.427307527192</v>
      </c>
      <c r="F115" s="31">
        <v>7914.6154851264073</v>
      </c>
      <c r="G115" s="31">
        <v>9533.1462591808868</v>
      </c>
      <c r="H115" s="31">
        <v>10185.95367138286</v>
      </c>
      <c r="I115" s="31">
        <f t="shared" si="149"/>
        <v>27633.715415690156</v>
      </c>
      <c r="J115" s="31">
        <f t="shared" si="150"/>
        <v>8706.0770336390488</v>
      </c>
      <c r="K115" s="31">
        <f t="shared" si="150"/>
        <v>10486.460885098977</v>
      </c>
      <c r="L115" s="31">
        <f t="shared" si="150"/>
        <v>11204.549038521147</v>
      </c>
      <c r="M115" s="31">
        <f t="shared" si="151"/>
        <v>30397.086957259169</v>
      </c>
      <c r="N115" s="31">
        <f t="shared" si="152"/>
        <v>10447.292440366859</v>
      </c>
      <c r="O115" s="31">
        <f t="shared" si="152"/>
        <v>12583.753062118773</v>
      </c>
      <c r="P115" s="31">
        <f t="shared" si="152"/>
        <v>13445.458846225376</v>
      </c>
      <c r="Q115" s="31">
        <f t="shared" si="153"/>
        <v>36476.504348711009</v>
      </c>
      <c r="R115" s="31">
        <f>Q115+M115+I115+E115</f>
        <v>114526.73402918753</v>
      </c>
    </row>
    <row r="116" spans="1:18" s="26" customFormat="1" outlineLevel="1" x14ac:dyDescent="0.2">
      <c r="A116" s="30" t="s">
        <v>119</v>
      </c>
      <c r="B116" s="31">
        <v>16142.146919903347</v>
      </c>
      <c r="C116" s="31">
        <v>16606.125741798965</v>
      </c>
      <c r="D116" s="31">
        <v>13610.045442271445</v>
      </c>
      <c r="E116" s="31">
        <f t="shared" si="148"/>
        <v>46358.318103973761</v>
      </c>
      <c r="F116" s="31">
        <v>11696.582393833709</v>
      </c>
      <c r="G116" s="31">
        <v>9612.2744303568816</v>
      </c>
      <c r="H116" s="31">
        <v>6377.0112497746513</v>
      </c>
      <c r="I116" s="31">
        <f t="shared" si="149"/>
        <v>27685.868073965241</v>
      </c>
      <c r="J116" s="31">
        <f t="shared" si="150"/>
        <v>12866.240633217081</v>
      </c>
      <c r="K116" s="31">
        <f t="shared" si="150"/>
        <v>10573.50187339257</v>
      </c>
      <c r="L116" s="31">
        <f t="shared" si="150"/>
        <v>7014.7123747521173</v>
      </c>
      <c r="M116" s="31">
        <f t="shared" si="151"/>
        <v>30454.454881361769</v>
      </c>
      <c r="N116" s="31">
        <f t="shared" si="152"/>
        <v>15439.488759860496</v>
      </c>
      <c r="O116" s="31">
        <f t="shared" si="152"/>
        <v>12688.202248071084</v>
      </c>
      <c r="P116" s="31">
        <f t="shared" si="152"/>
        <v>8417.6548497025397</v>
      </c>
      <c r="Q116" s="31">
        <f t="shared" si="153"/>
        <v>36545.345857634122</v>
      </c>
      <c r="R116" s="31">
        <f>Q116+M116+I116+E116</f>
        <v>141043.9869169349</v>
      </c>
    </row>
    <row r="117" spans="1:18" s="26" customFormat="1" outlineLevel="1" x14ac:dyDescent="0.2">
      <c r="A117" s="30" t="s">
        <v>120</v>
      </c>
      <c r="B117" s="31">
        <v>6765.4586355477268</v>
      </c>
      <c r="C117" s="31">
        <v>8220.3379646700323</v>
      </c>
      <c r="D117" s="31">
        <v>12270.26163485968</v>
      </c>
      <c r="E117" s="31">
        <f t="shared" si="148"/>
        <v>27256.058235077442</v>
      </c>
      <c r="F117" s="31">
        <v>15023.56231827903</v>
      </c>
      <c r="G117" s="31">
        <v>17724.710343423281</v>
      </c>
      <c r="H117" s="31">
        <v>15555.879106190279</v>
      </c>
      <c r="I117" s="31">
        <f t="shared" si="149"/>
        <v>48304.151767892588</v>
      </c>
      <c r="J117" s="31">
        <f t="shared" si="150"/>
        <v>16525.918550106933</v>
      </c>
      <c r="K117" s="31">
        <f t="shared" si="150"/>
        <v>19497.18137776561</v>
      </c>
      <c r="L117" s="31">
        <f t="shared" si="150"/>
        <v>17111.467016809307</v>
      </c>
      <c r="M117" s="31">
        <f t="shared" si="151"/>
        <v>53134.56694468185</v>
      </c>
      <c r="N117" s="31">
        <f t="shared" si="152"/>
        <v>19831.102260128318</v>
      </c>
      <c r="O117" s="31">
        <f t="shared" si="152"/>
        <v>23396.617653318732</v>
      </c>
      <c r="P117" s="31">
        <f t="shared" si="152"/>
        <v>20533.760420171169</v>
      </c>
      <c r="Q117" s="31">
        <f t="shared" si="153"/>
        <v>63761.480333618223</v>
      </c>
      <c r="R117" s="31">
        <f>Q117+M117+I117+E117</f>
        <v>192456.25728127011</v>
      </c>
    </row>
    <row r="118" spans="1:18" s="26" customFormat="1" ht="15" outlineLevel="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s="26" customFormat="1" ht="18.75" x14ac:dyDescent="0.3">
      <c r="A119" s="27" t="s">
        <v>139</v>
      </c>
      <c r="B119" s="28"/>
      <c r="C119" s="28"/>
      <c r="D119" s="28"/>
      <c r="E119" s="29">
        <f t="shared" ref="E119" si="252">SUM(E120:E123)</f>
        <v>97236.348810503754</v>
      </c>
      <c r="F119" s="29">
        <f t="shared" ref="F119" si="253">SUM(F120:F123)</f>
        <v>36661.797071787885</v>
      </c>
      <c r="G119" s="29">
        <f t="shared" ref="G119" si="254">SUM(G120:G123)</f>
        <v>38875.172489298282</v>
      </c>
      <c r="H119" s="29">
        <f t="shared" ref="H119" si="255">SUM(H120:H123)</f>
        <v>35912.016149106239</v>
      </c>
      <c r="I119" s="29">
        <f t="shared" ref="I119" si="256">SUM(I120:I123)</f>
        <v>111448.98571019241</v>
      </c>
      <c r="J119" s="29">
        <f t="shared" ref="J119" si="257">SUM(J120:J123)</f>
        <v>40327.97677896668</v>
      </c>
      <c r="K119" s="29">
        <f t="shared" ref="K119" si="258">SUM(K120:K123)</f>
        <v>42762.689738228117</v>
      </c>
      <c r="L119" s="29">
        <f t="shared" ref="L119" si="259">SUM(L120:L123)</f>
        <v>39503.217764016867</v>
      </c>
      <c r="M119" s="29">
        <f t="shared" ref="M119" si="260">SUM(M120:M123)</f>
        <v>122593.88428121165</v>
      </c>
      <c r="N119" s="29">
        <f t="shared" ref="N119" si="261">SUM(N120:N123)</f>
        <v>48393.572134760012</v>
      </c>
      <c r="O119" s="29">
        <f t="shared" ref="O119" si="262">SUM(O120:O123)</f>
        <v>51315.227685873739</v>
      </c>
      <c r="P119" s="29">
        <f t="shared" ref="P119" si="263">SUM(P120:P123)</f>
        <v>47403.861316820236</v>
      </c>
      <c r="Q119" s="29">
        <f t="shared" ref="Q119" si="264">SUM(Q120:Q123)</f>
        <v>147112.66113745398</v>
      </c>
      <c r="R119" s="29">
        <f t="shared" ref="R119" si="265">SUM(R120:R123)</f>
        <v>478391.87993936182</v>
      </c>
    </row>
    <row r="120" spans="1:18" s="26" customFormat="1" outlineLevel="1" x14ac:dyDescent="0.2">
      <c r="A120" s="30" t="s">
        <v>76</v>
      </c>
      <c r="B120" s="31">
        <v>7643.0619885905999</v>
      </c>
      <c r="C120" s="31">
        <v>8493.8281646961586</v>
      </c>
      <c r="D120" s="31">
        <v>9073.4558521566978</v>
      </c>
      <c r="E120" s="31">
        <f t="shared" si="148"/>
        <v>25210.346005443454</v>
      </c>
      <c r="F120" s="31">
        <v>10019.673843142391</v>
      </c>
      <c r="G120" s="31">
        <v>10513.533233174399</v>
      </c>
      <c r="H120" s="31">
        <v>11205.2130511464</v>
      </c>
      <c r="I120" s="31">
        <f t="shared" si="149"/>
        <v>31738.420127463192</v>
      </c>
      <c r="J120" s="31">
        <f t="shared" si="150"/>
        <v>11021.64122745663</v>
      </c>
      <c r="K120" s="31">
        <f t="shared" si="150"/>
        <v>11564.88655649184</v>
      </c>
      <c r="L120" s="31">
        <f t="shared" si="150"/>
        <v>12325.73435626104</v>
      </c>
      <c r="M120" s="31">
        <f t="shared" si="151"/>
        <v>34912.26214020951</v>
      </c>
      <c r="N120" s="31">
        <f t="shared" si="152"/>
        <v>13225.969472947956</v>
      </c>
      <c r="O120" s="31">
        <f t="shared" si="152"/>
        <v>13877.863867790207</v>
      </c>
      <c r="P120" s="31">
        <f t="shared" si="152"/>
        <v>14790.881227513248</v>
      </c>
      <c r="Q120" s="31">
        <f t="shared" si="153"/>
        <v>41894.714568251409</v>
      </c>
      <c r="R120" s="31">
        <f>Q120+M120+I120+E120</f>
        <v>133755.74284136755</v>
      </c>
    </row>
    <row r="121" spans="1:18" s="26" customFormat="1" outlineLevel="1" x14ac:dyDescent="0.2">
      <c r="A121" s="30" t="s">
        <v>118</v>
      </c>
      <c r="B121" s="31">
        <v>4489.0020186382799</v>
      </c>
      <c r="C121" s="31">
        <v>5100.4469777255281</v>
      </c>
      <c r="D121" s="31">
        <v>5810.1104709647998</v>
      </c>
      <c r="E121" s="31">
        <f t="shared" si="148"/>
        <v>15399.559467328607</v>
      </c>
      <c r="F121" s="31">
        <v>6088.1657577895439</v>
      </c>
      <c r="G121" s="31">
        <v>7333.189430139144</v>
      </c>
      <c r="H121" s="31">
        <v>7835.348977986816</v>
      </c>
      <c r="I121" s="31">
        <f t="shared" si="149"/>
        <v>21256.704165915504</v>
      </c>
      <c r="J121" s="31">
        <f t="shared" si="150"/>
        <v>6696.9823335684987</v>
      </c>
      <c r="K121" s="31">
        <f t="shared" si="150"/>
        <v>8066.5083731530594</v>
      </c>
      <c r="L121" s="31">
        <f t="shared" si="150"/>
        <v>8618.8838757854974</v>
      </c>
      <c r="M121" s="31">
        <f t="shared" si="151"/>
        <v>23382.374582507055</v>
      </c>
      <c r="N121" s="31">
        <f t="shared" si="152"/>
        <v>8036.3788002821984</v>
      </c>
      <c r="O121" s="31">
        <f t="shared" si="152"/>
        <v>9679.8100477836706</v>
      </c>
      <c r="P121" s="31">
        <f t="shared" si="152"/>
        <v>10342.660650942596</v>
      </c>
      <c r="Q121" s="31">
        <f t="shared" si="153"/>
        <v>28058.849499008466</v>
      </c>
      <c r="R121" s="31">
        <f>Q121+M121+I121+E121</f>
        <v>88097.487714759642</v>
      </c>
    </row>
    <row r="122" spans="1:18" s="26" customFormat="1" outlineLevel="1" x14ac:dyDescent="0.2">
      <c r="A122" s="30" t="s">
        <v>119</v>
      </c>
      <c r="B122" s="31">
        <v>12417.036092233344</v>
      </c>
      <c r="C122" s="31">
        <v>12773.942878306896</v>
      </c>
      <c r="D122" s="31">
        <v>10469.265724824189</v>
      </c>
      <c r="E122" s="31">
        <f t="shared" si="148"/>
        <v>35660.244695364425</v>
      </c>
      <c r="F122" s="31">
        <v>8997.3710721797761</v>
      </c>
      <c r="G122" s="31">
        <v>7394.0572541206784</v>
      </c>
      <c r="H122" s="31">
        <v>4905.3932690574238</v>
      </c>
      <c r="I122" s="31">
        <f t="shared" si="149"/>
        <v>21296.821595357877</v>
      </c>
      <c r="J122" s="31">
        <f t="shared" si="150"/>
        <v>9897.1081793977537</v>
      </c>
      <c r="K122" s="31">
        <f t="shared" si="150"/>
        <v>8133.4629795327473</v>
      </c>
      <c r="L122" s="31">
        <f t="shared" si="150"/>
        <v>5395.9325959631669</v>
      </c>
      <c r="M122" s="31">
        <f t="shared" si="151"/>
        <v>23426.503754893667</v>
      </c>
      <c r="N122" s="31">
        <f t="shared" si="152"/>
        <v>11876.529815277305</v>
      </c>
      <c r="O122" s="31">
        <f t="shared" si="152"/>
        <v>9760.1555754392957</v>
      </c>
      <c r="P122" s="31">
        <f t="shared" si="152"/>
        <v>6475.1191151558005</v>
      </c>
      <c r="Q122" s="31">
        <f t="shared" si="153"/>
        <v>28111.804505872402</v>
      </c>
      <c r="R122" s="31">
        <f>Q122+M122+I122+E122</f>
        <v>108495.37455148836</v>
      </c>
    </row>
    <row r="123" spans="1:18" s="26" customFormat="1" outlineLevel="1" x14ac:dyDescent="0.2">
      <c r="A123" s="30" t="s">
        <v>120</v>
      </c>
      <c r="B123" s="31">
        <v>5204.1989504213279</v>
      </c>
      <c r="C123" s="31">
        <v>6323.3368959000245</v>
      </c>
      <c r="D123" s="31">
        <v>9438.6627960459082</v>
      </c>
      <c r="E123" s="31">
        <f t="shared" si="148"/>
        <v>20966.198642367261</v>
      </c>
      <c r="F123" s="31">
        <v>11556.586398676176</v>
      </c>
      <c r="G123" s="31">
        <v>13634.392571864062</v>
      </c>
      <c r="H123" s="31">
        <v>11966.060850915599</v>
      </c>
      <c r="I123" s="31">
        <f t="shared" si="149"/>
        <v>37157.039821455837</v>
      </c>
      <c r="J123" s="31">
        <f t="shared" si="150"/>
        <v>12712.245038543795</v>
      </c>
      <c r="K123" s="31">
        <f t="shared" si="150"/>
        <v>14997.83182905047</v>
      </c>
      <c r="L123" s="31">
        <f t="shared" si="150"/>
        <v>13162.666936007159</v>
      </c>
      <c r="M123" s="31">
        <f t="shared" si="151"/>
        <v>40872.743803601428</v>
      </c>
      <c r="N123" s="31">
        <f t="shared" si="152"/>
        <v>15254.694046252553</v>
      </c>
      <c r="O123" s="31">
        <f t="shared" si="152"/>
        <v>17997.398194860565</v>
      </c>
      <c r="P123" s="31">
        <f t="shared" si="152"/>
        <v>15795.20032320859</v>
      </c>
      <c r="Q123" s="31">
        <f t="shared" si="153"/>
        <v>49047.29256432171</v>
      </c>
      <c r="R123" s="31">
        <f>Q123+M123+I123+E123</f>
        <v>148043.27483174624</v>
      </c>
    </row>
    <row r="124" spans="1:18" s="26" customFormat="1" ht="15" outlineLevel="1" x14ac:dyDescent="0.25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</row>
    <row r="125" spans="1:18" s="26" customFormat="1" x14ac:dyDescent="0.2"/>
    <row r="126" spans="1:18" s="26" customFormat="1" x14ac:dyDescent="0.2"/>
    <row r="127" spans="1:18" s="26" customFormat="1" x14ac:dyDescent="0.2"/>
    <row r="128" spans="1:1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</sheetData>
  <pageMargins left="0.74803149606299213" right="0.74803149606299213" top="0.6692913385826772" bottom="0.51181102362204722" header="0.35433070866141736" footer="0.27559055118110237"/>
  <pageSetup paperSize="9" orientation="landscape" cellComments="asDisplayed" r:id="rId1"/>
  <headerFooter alignWithMargins="0"/>
  <rowBreaks count="1" manualBreakCount="1">
    <brk id="100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8D113-1FDE-4BA9-AD5A-B6398B873C6F}">
  <sheetPr>
    <pageSetUpPr autoPageBreaks="0"/>
  </sheetPr>
  <dimension ref="A1:R133"/>
  <sheetViews>
    <sheetView showGridLines="0" zoomScaleNormal="100" workbookViewId="0">
      <selection activeCell="M7" sqref="M7"/>
    </sheetView>
  </sheetViews>
  <sheetFormatPr defaultRowHeight="12.75" outlineLevelCol="1" x14ac:dyDescent="0.2"/>
  <cols>
    <col min="1" max="1" width="13.140625" style="22" customWidth="1"/>
    <col min="2" max="4" width="12.5703125" style="22" hidden="1" customWidth="1" outlineLevel="1"/>
    <col min="5" max="5" width="12.5703125" style="22" customWidth="1" collapsed="1"/>
    <col min="6" max="6" width="12.5703125" style="22" hidden="1" customWidth="1" outlineLevel="1"/>
    <col min="7" max="8" width="12" style="22" hidden="1" customWidth="1" outlineLevel="1"/>
    <col min="9" max="9" width="12.7109375" style="22" bestFit="1" customWidth="1" collapsed="1"/>
    <col min="10" max="12" width="12" style="22" hidden="1" customWidth="1" outlineLevel="1"/>
    <col min="13" max="13" width="12.7109375" style="22" bestFit="1" customWidth="1" collapsed="1"/>
    <col min="14" max="16" width="12" style="22" hidden="1" customWidth="1" outlineLevel="1"/>
    <col min="17" max="17" width="12.7109375" style="22" bestFit="1" customWidth="1" collapsed="1"/>
    <col min="18" max="18" width="16" style="22" bestFit="1" customWidth="1"/>
    <col min="19" max="16384" width="9.140625" style="22"/>
  </cols>
  <sheetData>
    <row r="1" spans="1:18" ht="44.25" x14ac:dyDescent="0.55000000000000004">
      <c r="A1" s="24" t="s">
        <v>98</v>
      </c>
    </row>
    <row r="2" spans="1:18" ht="18.75" x14ac:dyDescent="0.3">
      <c r="A2" s="25" t="s">
        <v>99</v>
      </c>
    </row>
    <row r="4" spans="1:18" ht="17.25" customHeight="1" x14ac:dyDescent="0.25">
      <c r="B4" s="23" t="s">
        <v>100</v>
      </c>
      <c r="C4" s="23" t="s">
        <v>101</v>
      </c>
      <c r="D4" s="23" t="s">
        <v>102</v>
      </c>
      <c r="E4" s="23" t="s">
        <v>103</v>
      </c>
      <c r="F4" s="23" t="s">
        <v>104</v>
      </c>
      <c r="G4" s="23" t="s">
        <v>105</v>
      </c>
      <c r="H4" s="23" t="s">
        <v>106</v>
      </c>
      <c r="I4" s="23" t="s">
        <v>107</v>
      </c>
      <c r="J4" s="23" t="s">
        <v>108</v>
      </c>
      <c r="K4" s="23" t="s">
        <v>109</v>
      </c>
      <c r="L4" s="23" t="s">
        <v>110</v>
      </c>
      <c r="M4" s="23" t="s">
        <v>111</v>
      </c>
      <c r="N4" s="23" t="s">
        <v>112</v>
      </c>
      <c r="O4" s="23" t="s">
        <v>113</v>
      </c>
      <c r="P4" s="23" t="s">
        <v>114</v>
      </c>
      <c r="Q4" s="23" t="s">
        <v>115</v>
      </c>
      <c r="R4" s="23" t="s">
        <v>116</v>
      </c>
    </row>
    <row r="5" spans="1:18" s="26" customFormat="1" ht="15.75" x14ac:dyDescent="0.25">
      <c r="A5" s="27" t="s">
        <v>117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s="26" customFormat="1" x14ac:dyDescent="0.2">
      <c r="A6" s="30" t="s">
        <v>76</v>
      </c>
      <c r="B6" s="31">
        <v>5525</v>
      </c>
      <c r="C6" s="31">
        <v>6140</v>
      </c>
      <c r="D6" s="31">
        <v>6559</v>
      </c>
      <c r="E6" s="31">
        <f>SUM(B6:D6)</f>
        <v>18224</v>
      </c>
      <c r="F6" s="31">
        <v>7243</v>
      </c>
      <c r="G6" s="31">
        <v>7600</v>
      </c>
      <c r="H6" s="31">
        <v>8100</v>
      </c>
      <c r="I6" s="31">
        <f>SUM(F6:H6)</f>
        <v>22943</v>
      </c>
      <c r="J6" s="31">
        <f>1.1*F6</f>
        <v>7967.3000000000011</v>
      </c>
      <c r="K6" s="31">
        <f>1.1*G6</f>
        <v>8360</v>
      </c>
      <c r="L6" s="31">
        <f>1.1*H6</f>
        <v>8910</v>
      </c>
      <c r="M6" s="31">
        <f>SUM(J6:L6)</f>
        <v>25237.300000000003</v>
      </c>
      <c r="N6" s="31">
        <f>1.2*J6</f>
        <v>9560.76</v>
      </c>
      <c r="O6" s="31">
        <f>1.2*K6</f>
        <v>10032</v>
      </c>
      <c r="P6" s="31">
        <f>1.2*L6</f>
        <v>10692</v>
      </c>
      <c r="Q6" s="31">
        <f>SUM(N6:P6)</f>
        <v>30284.760000000002</v>
      </c>
      <c r="R6" s="31">
        <f>Q6+M6+I6+E6</f>
        <v>96689.06</v>
      </c>
    </row>
    <row r="7" spans="1:18" s="26" customFormat="1" x14ac:dyDescent="0.2">
      <c r="A7" s="30" t="s">
        <v>118</v>
      </c>
      <c r="B7" s="31">
        <v>3245</v>
      </c>
      <c r="C7" s="31">
        <v>3687</v>
      </c>
      <c r="D7" s="31">
        <v>4200</v>
      </c>
      <c r="E7" s="31">
        <f t="shared" ref="E7:E69" si="0">SUM(B7:D7)</f>
        <v>11132</v>
      </c>
      <c r="F7" s="31">
        <v>4401</v>
      </c>
      <c r="G7" s="31">
        <v>5301</v>
      </c>
      <c r="H7" s="31">
        <v>5664</v>
      </c>
      <c r="I7" s="31">
        <f t="shared" ref="I7:I69" si="1">SUM(F7:H7)</f>
        <v>15366</v>
      </c>
      <c r="J7" s="31">
        <f t="shared" ref="J7:L69" si="2">1.1*F7</f>
        <v>4841.1000000000004</v>
      </c>
      <c r="K7" s="31">
        <f t="shared" si="2"/>
        <v>5831.1</v>
      </c>
      <c r="L7" s="31">
        <f t="shared" si="2"/>
        <v>6230.4000000000005</v>
      </c>
      <c r="M7" s="31">
        <f t="shared" ref="M7:M69" si="3">SUM(J7:L7)</f>
        <v>16902.600000000002</v>
      </c>
      <c r="N7" s="31">
        <f t="shared" ref="N7:P69" si="4">1.2*J7</f>
        <v>5809.3200000000006</v>
      </c>
      <c r="O7" s="31">
        <f t="shared" si="4"/>
        <v>6997.3200000000006</v>
      </c>
      <c r="P7" s="31">
        <f t="shared" si="4"/>
        <v>7476.4800000000005</v>
      </c>
      <c r="Q7" s="31">
        <f t="shared" ref="Q7:Q69" si="5">SUM(N7:P7)</f>
        <v>20283.120000000003</v>
      </c>
      <c r="R7" s="31">
        <f>Q7+M7+I7+E7</f>
        <v>63683.72</v>
      </c>
    </row>
    <row r="8" spans="1:18" s="26" customFormat="1" x14ac:dyDescent="0.2">
      <c r="A8" s="30" t="s">
        <v>119</v>
      </c>
      <c r="B8" s="31">
        <v>8976</v>
      </c>
      <c r="C8" s="31">
        <v>9234</v>
      </c>
      <c r="D8" s="31">
        <v>7568</v>
      </c>
      <c r="E8" s="31">
        <f t="shared" si="0"/>
        <v>25778</v>
      </c>
      <c r="F8" s="31">
        <v>6504</v>
      </c>
      <c r="G8" s="31">
        <v>5345</v>
      </c>
      <c r="H8" s="31">
        <v>3546</v>
      </c>
      <c r="I8" s="31">
        <f t="shared" si="1"/>
        <v>15395</v>
      </c>
      <c r="J8" s="31">
        <f t="shared" si="2"/>
        <v>7154.4000000000005</v>
      </c>
      <c r="K8" s="31">
        <f t="shared" si="2"/>
        <v>5879.5000000000009</v>
      </c>
      <c r="L8" s="31">
        <f t="shared" si="2"/>
        <v>3900.6000000000004</v>
      </c>
      <c r="M8" s="31">
        <f t="shared" si="3"/>
        <v>16934.5</v>
      </c>
      <c r="N8" s="31">
        <f t="shared" si="4"/>
        <v>8585.2800000000007</v>
      </c>
      <c r="O8" s="31">
        <f t="shared" si="4"/>
        <v>7055.4000000000005</v>
      </c>
      <c r="P8" s="31">
        <f t="shared" si="4"/>
        <v>4680.72</v>
      </c>
      <c r="Q8" s="31">
        <f t="shared" si="5"/>
        <v>20321.400000000001</v>
      </c>
      <c r="R8" s="31">
        <f>Q8+M8+I8+E8</f>
        <v>78428.899999999994</v>
      </c>
    </row>
    <row r="9" spans="1:18" s="26" customFormat="1" x14ac:dyDescent="0.2">
      <c r="A9" s="30" t="s">
        <v>120</v>
      </c>
      <c r="B9" s="31">
        <v>3762</v>
      </c>
      <c r="C9" s="31">
        <v>4571</v>
      </c>
      <c r="D9" s="31">
        <v>6823</v>
      </c>
      <c r="E9" s="31">
        <f t="shared" si="0"/>
        <v>15156</v>
      </c>
      <c r="F9" s="31">
        <v>8354</v>
      </c>
      <c r="G9" s="31">
        <v>9856</v>
      </c>
      <c r="H9" s="31">
        <v>8650</v>
      </c>
      <c r="I9" s="31">
        <f t="shared" si="1"/>
        <v>26860</v>
      </c>
      <c r="J9" s="31">
        <f t="shared" si="2"/>
        <v>9189.4000000000015</v>
      </c>
      <c r="K9" s="31">
        <f t="shared" si="2"/>
        <v>10841.6</v>
      </c>
      <c r="L9" s="31">
        <f t="shared" si="2"/>
        <v>9515</v>
      </c>
      <c r="M9" s="31">
        <f t="shared" si="3"/>
        <v>29546</v>
      </c>
      <c r="N9" s="31">
        <f t="shared" si="4"/>
        <v>11027.28</v>
      </c>
      <c r="O9" s="31">
        <f t="shared" si="4"/>
        <v>13009.92</v>
      </c>
      <c r="P9" s="31">
        <f t="shared" si="4"/>
        <v>11418</v>
      </c>
      <c r="Q9" s="31">
        <f t="shared" si="5"/>
        <v>35455.199999999997</v>
      </c>
      <c r="R9" s="31">
        <f>Q9+M9+I9+E9</f>
        <v>107017.2</v>
      </c>
    </row>
    <row r="10" spans="1:18" s="26" customFormat="1" ht="1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s="26" customFormat="1" ht="18.75" x14ac:dyDescent="0.3">
      <c r="A11" s="27" t="s">
        <v>121</v>
      </c>
      <c r="B11" s="28"/>
      <c r="C11" s="28"/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s="26" customFormat="1" x14ac:dyDescent="0.2">
      <c r="A12" s="30" t="s">
        <v>76</v>
      </c>
      <c r="B12" s="31">
        <v>7182.5</v>
      </c>
      <c r="C12" s="31">
        <v>7982</v>
      </c>
      <c r="D12" s="31">
        <v>8526.7000000000007</v>
      </c>
      <c r="E12" s="31">
        <f t="shared" si="0"/>
        <v>23691.200000000001</v>
      </c>
      <c r="F12" s="31">
        <v>9415.9</v>
      </c>
      <c r="G12" s="31">
        <v>9880</v>
      </c>
      <c r="H12" s="31">
        <v>10530</v>
      </c>
      <c r="I12" s="31">
        <f t="shared" si="1"/>
        <v>29825.9</v>
      </c>
      <c r="J12" s="31">
        <f t="shared" si="2"/>
        <v>10357.49</v>
      </c>
      <c r="K12" s="31">
        <f t="shared" si="2"/>
        <v>10868</v>
      </c>
      <c r="L12" s="31">
        <f t="shared" si="2"/>
        <v>11583.000000000002</v>
      </c>
      <c r="M12" s="31">
        <f t="shared" si="3"/>
        <v>32808.49</v>
      </c>
      <c r="N12" s="31">
        <f t="shared" si="4"/>
        <v>12428.987999999999</v>
      </c>
      <c r="O12" s="31">
        <f t="shared" si="4"/>
        <v>13041.6</v>
      </c>
      <c r="P12" s="31">
        <f t="shared" si="4"/>
        <v>13899.600000000002</v>
      </c>
      <c r="Q12" s="31">
        <f t="shared" si="5"/>
        <v>39370.188000000002</v>
      </c>
      <c r="R12" s="31">
        <f>Q12+M12+I12+E12</f>
        <v>125695.77800000001</v>
      </c>
    </row>
    <row r="13" spans="1:18" s="26" customFormat="1" x14ac:dyDescent="0.2">
      <c r="A13" s="30" t="s">
        <v>118</v>
      </c>
      <c r="B13" s="31">
        <v>4218.5</v>
      </c>
      <c r="C13" s="31">
        <v>4793.1000000000004</v>
      </c>
      <c r="D13" s="31">
        <v>5460</v>
      </c>
      <c r="E13" s="31">
        <f t="shared" si="0"/>
        <v>14471.6</v>
      </c>
      <c r="F13" s="31">
        <v>5721.3</v>
      </c>
      <c r="G13" s="31">
        <v>6891.3</v>
      </c>
      <c r="H13" s="31">
        <v>7363.2</v>
      </c>
      <c r="I13" s="31">
        <f t="shared" si="1"/>
        <v>19975.8</v>
      </c>
      <c r="J13" s="31">
        <f t="shared" si="2"/>
        <v>6293.43</v>
      </c>
      <c r="K13" s="31">
        <f t="shared" si="2"/>
        <v>7580.4300000000012</v>
      </c>
      <c r="L13" s="31">
        <f t="shared" si="2"/>
        <v>8099.52</v>
      </c>
      <c r="M13" s="31">
        <f t="shared" si="3"/>
        <v>21973.38</v>
      </c>
      <c r="N13" s="31">
        <f t="shared" si="4"/>
        <v>7552.116</v>
      </c>
      <c r="O13" s="31">
        <f t="shared" si="4"/>
        <v>9096.5160000000014</v>
      </c>
      <c r="P13" s="31">
        <f t="shared" si="4"/>
        <v>9719.4240000000009</v>
      </c>
      <c r="Q13" s="31">
        <f t="shared" si="5"/>
        <v>26368.056000000004</v>
      </c>
      <c r="R13" s="31">
        <f>Q13+M13+I13+E13</f>
        <v>82788.83600000001</v>
      </c>
    </row>
    <row r="14" spans="1:18" s="26" customFormat="1" x14ac:dyDescent="0.2">
      <c r="A14" s="30" t="s">
        <v>119</v>
      </c>
      <c r="B14" s="31">
        <v>11668.8</v>
      </c>
      <c r="C14" s="31">
        <v>12004.2</v>
      </c>
      <c r="D14" s="31">
        <v>9838.4</v>
      </c>
      <c r="E14" s="31">
        <f t="shared" si="0"/>
        <v>33511.4</v>
      </c>
      <c r="F14" s="31">
        <v>8455.2000000000007</v>
      </c>
      <c r="G14" s="31">
        <v>6948.5</v>
      </c>
      <c r="H14" s="31">
        <v>4609.8</v>
      </c>
      <c r="I14" s="31">
        <f t="shared" si="1"/>
        <v>20013.5</v>
      </c>
      <c r="J14" s="31">
        <f t="shared" si="2"/>
        <v>9300.7200000000012</v>
      </c>
      <c r="K14" s="31">
        <f t="shared" si="2"/>
        <v>7643.35</v>
      </c>
      <c r="L14" s="31">
        <f t="shared" si="2"/>
        <v>5070.7800000000007</v>
      </c>
      <c r="M14" s="31">
        <f t="shared" si="3"/>
        <v>22014.85</v>
      </c>
      <c r="N14" s="31">
        <f t="shared" si="4"/>
        <v>11160.864000000001</v>
      </c>
      <c r="O14" s="31">
        <f t="shared" si="4"/>
        <v>9172.02</v>
      </c>
      <c r="P14" s="31">
        <f t="shared" si="4"/>
        <v>6084.9360000000006</v>
      </c>
      <c r="Q14" s="31">
        <f t="shared" si="5"/>
        <v>26417.820000000003</v>
      </c>
      <c r="R14" s="31">
        <f>Q14+M14+I14+E14</f>
        <v>101957.57</v>
      </c>
    </row>
    <row r="15" spans="1:18" s="26" customFormat="1" x14ac:dyDescent="0.2">
      <c r="A15" s="30" t="s">
        <v>120</v>
      </c>
      <c r="B15" s="31">
        <v>4890.6000000000004</v>
      </c>
      <c r="C15" s="31">
        <v>5942.3</v>
      </c>
      <c r="D15" s="31">
        <v>8869.9</v>
      </c>
      <c r="E15" s="31">
        <f t="shared" si="0"/>
        <v>19702.800000000003</v>
      </c>
      <c r="F15" s="31">
        <v>10860.2</v>
      </c>
      <c r="G15" s="31">
        <v>12812.8</v>
      </c>
      <c r="H15" s="31">
        <v>11245</v>
      </c>
      <c r="I15" s="31">
        <f t="shared" si="1"/>
        <v>34918</v>
      </c>
      <c r="J15" s="31">
        <f t="shared" si="2"/>
        <v>11946.220000000001</v>
      </c>
      <c r="K15" s="31">
        <f t="shared" si="2"/>
        <v>14094.08</v>
      </c>
      <c r="L15" s="31">
        <f t="shared" si="2"/>
        <v>12369.500000000002</v>
      </c>
      <c r="M15" s="31">
        <f t="shared" si="3"/>
        <v>38409.800000000003</v>
      </c>
      <c r="N15" s="31">
        <f t="shared" si="4"/>
        <v>14335.464000000002</v>
      </c>
      <c r="O15" s="31">
        <f t="shared" si="4"/>
        <v>16912.896000000001</v>
      </c>
      <c r="P15" s="31">
        <f t="shared" si="4"/>
        <v>14843.400000000001</v>
      </c>
      <c r="Q15" s="31">
        <f t="shared" si="5"/>
        <v>46091.76</v>
      </c>
      <c r="R15" s="31">
        <f>Q15+M15+I15+E15</f>
        <v>139122.35999999999</v>
      </c>
    </row>
    <row r="16" spans="1:18" s="26" customFormat="1" ht="15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s="26" customFormat="1" ht="18.75" x14ac:dyDescent="0.3">
      <c r="A17" s="27" t="s">
        <v>122</v>
      </c>
      <c r="B17" s="28"/>
      <c r="C17" s="28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 s="26" customFormat="1" x14ac:dyDescent="0.2">
      <c r="A18" s="30" t="s">
        <v>76</v>
      </c>
      <c r="B18" s="31">
        <v>5386.875</v>
      </c>
      <c r="C18" s="31">
        <v>5986.5</v>
      </c>
      <c r="D18" s="31">
        <v>6395.0250000000005</v>
      </c>
      <c r="E18" s="31">
        <f t="shared" si="0"/>
        <v>17768.400000000001</v>
      </c>
      <c r="F18" s="31">
        <v>7061.9249999999993</v>
      </c>
      <c r="G18" s="31">
        <v>7410</v>
      </c>
      <c r="H18" s="31">
        <v>7897.5</v>
      </c>
      <c r="I18" s="31">
        <f t="shared" si="1"/>
        <v>22369.424999999999</v>
      </c>
      <c r="J18" s="31">
        <f t="shared" si="2"/>
        <v>7768.1174999999994</v>
      </c>
      <c r="K18" s="31">
        <f t="shared" si="2"/>
        <v>8151.0000000000009</v>
      </c>
      <c r="L18" s="31">
        <f t="shared" si="2"/>
        <v>8687.25</v>
      </c>
      <c r="M18" s="31">
        <f t="shared" si="3"/>
        <v>24606.3675</v>
      </c>
      <c r="N18" s="31">
        <f t="shared" si="4"/>
        <v>9321.7409999999982</v>
      </c>
      <c r="O18" s="31">
        <f t="shared" si="4"/>
        <v>9781.2000000000007</v>
      </c>
      <c r="P18" s="31">
        <f t="shared" si="4"/>
        <v>10424.699999999999</v>
      </c>
      <c r="Q18" s="31">
        <f t="shared" si="5"/>
        <v>29527.640999999996</v>
      </c>
      <c r="R18" s="31">
        <f>Q18+M18+I18+E18</f>
        <v>94271.833500000008</v>
      </c>
    </row>
    <row r="19" spans="1:18" s="26" customFormat="1" x14ac:dyDescent="0.2">
      <c r="A19" s="30" t="s">
        <v>118</v>
      </c>
      <c r="B19" s="31">
        <v>3163.875</v>
      </c>
      <c r="C19" s="31">
        <v>3594.8250000000003</v>
      </c>
      <c r="D19" s="31">
        <v>4095</v>
      </c>
      <c r="E19" s="31">
        <f t="shared" si="0"/>
        <v>10853.7</v>
      </c>
      <c r="F19" s="31">
        <v>4290.9750000000004</v>
      </c>
      <c r="G19" s="31">
        <v>5168.4750000000004</v>
      </c>
      <c r="H19" s="31">
        <v>5522.4</v>
      </c>
      <c r="I19" s="31">
        <f t="shared" si="1"/>
        <v>14981.85</v>
      </c>
      <c r="J19" s="31">
        <f t="shared" si="2"/>
        <v>4720.0725000000011</v>
      </c>
      <c r="K19" s="31">
        <f t="shared" si="2"/>
        <v>5685.3225000000011</v>
      </c>
      <c r="L19" s="31">
        <f t="shared" si="2"/>
        <v>6074.64</v>
      </c>
      <c r="M19" s="31">
        <f t="shared" si="3"/>
        <v>16480.035000000003</v>
      </c>
      <c r="N19" s="31">
        <f t="shared" si="4"/>
        <v>5664.0870000000014</v>
      </c>
      <c r="O19" s="31">
        <f t="shared" si="4"/>
        <v>6822.3870000000015</v>
      </c>
      <c r="P19" s="31">
        <f t="shared" si="4"/>
        <v>7289.5680000000002</v>
      </c>
      <c r="Q19" s="31">
        <f t="shared" si="5"/>
        <v>19776.042000000001</v>
      </c>
      <c r="R19" s="31">
        <f>Q19+M19+I19+E19</f>
        <v>62091.627000000008</v>
      </c>
    </row>
    <row r="20" spans="1:18" s="26" customFormat="1" x14ac:dyDescent="0.2">
      <c r="A20" s="30" t="s">
        <v>119</v>
      </c>
      <c r="B20" s="31">
        <v>8751.6</v>
      </c>
      <c r="C20" s="31">
        <v>9003.15</v>
      </c>
      <c r="D20" s="31">
        <v>7378.8</v>
      </c>
      <c r="E20" s="31">
        <f t="shared" si="0"/>
        <v>25133.55</v>
      </c>
      <c r="F20" s="31">
        <v>6341.4</v>
      </c>
      <c r="G20" s="31">
        <v>5211.375</v>
      </c>
      <c r="H20" s="31">
        <v>3457.35</v>
      </c>
      <c r="I20" s="31">
        <f t="shared" si="1"/>
        <v>15010.125</v>
      </c>
      <c r="J20" s="31">
        <f t="shared" si="2"/>
        <v>6975.54</v>
      </c>
      <c r="K20" s="31">
        <f t="shared" si="2"/>
        <v>5732.5125000000007</v>
      </c>
      <c r="L20" s="31">
        <f t="shared" si="2"/>
        <v>3803.085</v>
      </c>
      <c r="M20" s="31">
        <f t="shared" si="3"/>
        <v>16511.137500000001</v>
      </c>
      <c r="N20" s="31">
        <f t="shared" si="4"/>
        <v>8370.6479999999992</v>
      </c>
      <c r="O20" s="31">
        <f t="shared" si="4"/>
        <v>6879.0150000000003</v>
      </c>
      <c r="P20" s="31">
        <f t="shared" si="4"/>
        <v>4563.7020000000002</v>
      </c>
      <c r="Q20" s="31">
        <f t="shared" si="5"/>
        <v>19813.365000000002</v>
      </c>
      <c r="R20" s="31">
        <f>Q20+M20+I20+E20</f>
        <v>76468.177500000005</v>
      </c>
    </row>
    <row r="21" spans="1:18" s="26" customFormat="1" x14ac:dyDescent="0.2">
      <c r="A21" s="30" t="s">
        <v>120</v>
      </c>
      <c r="B21" s="31">
        <v>3667.95</v>
      </c>
      <c r="C21" s="31">
        <v>4456.7250000000004</v>
      </c>
      <c r="D21" s="31">
        <v>6652.4249999999993</v>
      </c>
      <c r="E21" s="31">
        <f t="shared" si="0"/>
        <v>14777.099999999999</v>
      </c>
      <c r="F21" s="31">
        <v>8145.15</v>
      </c>
      <c r="G21" s="31">
        <v>9609.6</v>
      </c>
      <c r="H21" s="31">
        <v>8433.75</v>
      </c>
      <c r="I21" s="31">
        <f t="shared" si="1"/>
        <v>26188.5</v>
      </c>
      <c r="J21" s="31">
        <f t="shared" si="2"/>
        <v>8959.6650000000009</v>
      </c>
      <c r="K21" s="31">
        <f t="shared" si="2"/>
        <v>10570.560000000001</v>
      </c>
      <c r="L21" s="31">
        <f t="shared" si="2"/>
        <v>9277.125</v>
      </c>
      <c r="M21" s="31">
        <f t="shared" si="3"/>
        <v>28807.350000000002</v>
      </c>
      <c r="N21" s="31">
        <f t="shared" si="4"/>
        <v>10751.598</v>
      </c>
      <c r="O21" s="31">
        <f t="shared" si="4"/>
        <v>12684.672</v>
      </c>
      <c r="P21" s="31">
        <f t="shared" si="4"/>
        <v>11132.55</v>
      </c>
      <c r="Q21" s="31">
        <f t="shared" si="5"/>
        <v>34568.82</v>
      </c>
      <c r="R21" s="31">
        <f>Q21+M21+I21+E21</f>
        <v>104341.76999999999</v>
      </c>
    </row>
    <row r="22" spans="1:18" s="26" customFormat="1" ht="15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s="26" customFormat="1" ht="18.75" x14ac:dyDescent="0.3">
      <c r="A23" s="27" t="s">
        <v>123</v>
      </c>
      <c r="B23" s="28"/>
      <c r="C23" s="28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s="26" customFormat="1" x14ac:dyDescent="0.2">
      <c r="A24" s="30" t="s">
        <v>76</v>
      </c>
      <c r="B24" s="31">
        <v>6194.9062499999991</v>
      </c>
      <c r="C24" s="31">
        <v>6884.4749999999995</v>
      </c>
      <c r="D24" s="31">
        <v>7354.2787500000004</v>
      </c>
      <c r="E24" s="31">
        <f t="shared" si="0"/>
        <v>20433.66</v>
      </c>
      <c r="F24" s="31">
        <v>8121.213749999999</v>
      </c>
      <c r="G24" s="31">
        <v>8521.5</v>
      </c>
      <c r="H24" s="31">
        <v>9082.125</v>
      </c>
      <c r="I24" s="31">
        <f t="shared" si="1"/>
        <v>25724.838749999999</v>
      </c>
      <c r="J24" s="31">
        <f t="shared" si="2"/>
        <v>8933.3351249999996</v>
      </c>
      <c r="K24" s="31">
        <f t="shared" si="2"/>
        <v>9373.6500000000015</v>
      </c>
      <c r="L24" s="31">
        <f t="shared" si="2"/>
        <v>9990.3375000000015</v>
      </c>
      <c r="M24" s="31">
        <f t="shared" si="3"/>
        <v>28297.322625000001</v>
      </c>
      <c r="N24" s="31">
        <f t="shared" si="4"/>
        <v>10720.002149999998</v>
      </c>
      <c r="O24" s="31">
        <f t="shared" si="4"/>
        <v>11248.380000000001</v>
      </c>
      <c r="P24" s="31">
        <f t="shared" si="4"/>
        <v>11988.405000000001</v>
      </c>
      <c r="Q24" s="31">
        <f t="shared" si="5"/>
        <v>33956.787149999996</v>
      </c>
      <c r="R24" s="31">
        <f>Q24+M24+I24+E24</f>
        <v>108412.608525</v>
      </c>
    </row>
    <row r="25" spans="1:18" s="26" customFormat="1" x14ac:dyDescent="0.2">
      <c r="A25" s="30" t="s">
        <v>118</v>
      </c>
      <c r="B25" s="31">
        <v>3638.4562499999997</v>
      </c>
      <c r="C25" s="31">
        <v>4134.0487499999999</v>
      </c>
      <c r="D25" s="31">
        <v>4709.25</v>
      </c>
      <c r="E25" s="31">
        <f t="shared" si="0"/>
        <v>12481.754999999999</v>
      </c>
      <c r="F25" s="31">
        <v>4934.6212500000001</v>
      </c>
      <c r="G25" s="31">
        <v>5943.7462500000001</v>
      </c>
      <c r="H25" s="31">
        <v>6350.76</v>
      </c>
      <c r="I25" s="31">
        <f t="shared" si="1"/>
        <v>17229.127500000002</v>
      </c>
      <c r="J25" s="31">
        <f t="shared" si="2"/>
        <v>5428.0833750000002</v>
      </c>
      <c r="K25" s="31">
        <f t="shared" si="2"/>
        <v>6538.1208750000005</v>
      </c>
      <c r="L25" s="31">
        <f t="shared" si="2"/>
        <v>6985.8360000000011</v>
      </c>
      <c r="M25" s="31">
        <f t="shared" si="3"/>
        <v>18952.040250000002</v>
      </c>
      <c r="N25" s="31">
        <f t="shared" si="4"/>
        <v>6513.7000500000004</v>
      </c>
      <c r="O25" s="31">
        <f t="shared" si="4"/>
        <v>7845.7450500000004</v>
      </c>
      <c r="P25" s="31">
        <f t="shared" si="4"/>
        <v>8383.003200000001</v>
      </c>
      <c r="Q25" s="31">
        <f t="shared" si="5"/>
        <v>22742.448300000004</v>
      </c>
      <c r="R25" s="31">
        <f>Q25+M25+I25+E25</f>
        <v>71405.371050000016</v>
      </c>
    </row>
    <row r="26" spans="1:18" s="26" customFormat="1" x14ac:dyDescent="0.2">
      <c r="A26" s="30" t="s">
        <v>119</v>
      </c>
      <c r="B26" s="31">
        <v>10064.34</v>
      </c>
      <c r="C26" s="31">
        <v>10353.622500000001</v>
      </c>
      <c r="D26" s="31">
        <v>8485.6200000000008</v>
      </c>
      <c r="E26" s="31">
        <f t="shared" si="0"/>
        <v>28903.582500000004</v>
      </c>
      <c r="F26" s="31">
        <v>7292.61</v>
      </c>
      <c r="G26" s="31">
        <v>5993.0812499999993</v>
      </c>
      <c r="H26" s="31">
        <v>3975.9525000000003</v>
      </c>
      <c r="I26" s="31">
        <f t="shared" si="1"/>
        <v>17261.643749999999</v>
      </c>
      <c r="J26" s="31">
        <f t="shared" si="2"/>
        <v>8021.8710000000001</v>
      </c>
      <c r="K26" s="31">
        <f t="shared" si="2"/>
        <v>6592.3893749999997</v>
      </c>
      <c r="L26" s="31">
        <f t="shared" si="2"/>
        <v>4373.5477500000006</v>
      </c>
      <c r="M26" s="31">
        <f t="shared" si="3"/>
        <v>18987.808125</v>
      </c>
      <c r="N26" s="31">
        <f t="shared" si="4"/>
        <v>9626.2451999999994</v>
      </c>
      <c r="O26" s="31">
        <f t="shared" si="4"/>
        <v>7910.8672499999993</v>
      </c>
      <c r="P26" s="31">
        <f t="shared" si="4"/>
        <v>5248.2573000000002</v>
      </c>
      <c r="Q26" s="31">
        <f t="shared" si="5"/>
        <v>22785.369750000002</v>
      </c>
      <c r="R26" s="31">
        <f>Q26+M26+I26+E26</f>
        <v>87938.404125000001</v>
      </c>
    </row>
    <row r="27" spans="1:18" s="26" customFormat="1" x14ac:dyDescent="0.2">
      <c r="A27" s="30" t="s">
        <v>120</v>
      </c>
      <c r="B27" s="31">
        <v>4218.1424999999999</v>
      </c>
      <c r="C27" s="31">
        <v>5125.2337500000003</v>
      </c>
      <c r="D27" s="31">
        <v>7650.2887499999988</v>
      </c>
      <c r="E27" s="31">
        <f t="shared" si="0"/>
        <v>16993.665000000001</v>
      </c>
      <c r="F27" s="31">
        <v>9366.9225000000006</v>
      </c>
      <c r="G27" s="31">
        <v>11051.04</v>
      </c>
      <c r="H27" s="31">
        <v>9698.8125</v>
      </c>
      <c r="I27" s="31">
        <f t="shared" si="1"/>
        <v>30116.775000000001</v>
      </c>
      <c r="J27" s="31">
        <f t="shared" si="2"/>
        <v>10303.614750000001</v>
      </c>
      <c r="K27" s="31">
        <f t="shared" si="2"/>
        <v>12156.144000000002</v>
      </c>
      <c r="L27" s="31">
        <f t="shared" si="2"/>
        <v>10668.69375</v>
      </c>
      <c r="M27" s="31">
        <f t="shared" si="3"/>
        <v>33128.452499999999</v>
      </c>
      <c r="N27" s="31">
        <f t="shared" si="4"/>
        <v>12364.3377</v>
      </c>
      <c r="O27" s="31">
        <f t="shared" si="4"/>
        <v>14587.372800000003</v>
      </c>
      <c r="P27" s="31">
        <f t="shared" si="4"/>
        <v>12802.432500000001</v>
      </c>
      <c r="Q27" s="31">
        <f t="shared" si="5"/>
        <v>39754.143000000004</v>
      </c>
      <c r="R27" s="31">
        <f>Q27+M27+I27+E27</f>
        <v>119993.0355</v>
      </c>
    </row>
    <row r="28" spans="1:18" s="26" customFormat="1" ht="15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s="26" customFormat="1" ht="18.75" x14ac:dyDescent="0.3">
      <c r="A29" s="27" t="s">
        <v>124</v>
      </c>
      <c r="B29" s="28"/>
      <c r="C29" s="28"/>
      <c r="D29" s="28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 s="26" customFormat="1" x14ac:dyDescent="0.2">
      <c r="A30" s="30" t="s">
        <v>76</v>
      </c>
      <c r="B30" s="31">
        <v>5451.517499999999</v>
      </c>
      <c r="C30" s="31">
        <v>6058.3379999999997</v>
      </c>
      <c r="D30" s="31">
        <v>6471.7653</v>
      </c>
      <c r="E30" s="31">
        <f t="shared" si="0"/>
        <v>17981.620799999997</v>
      </c>
      <c r="F30" s="31">
        <v>7146.668099999999</v>
      </c>
      <c r="G30" s="31">
        <v>7498.92</v>
      </c>
      <c r="H30" s="31">
        <v>7992.27</v>
      </c>
      <c r="I30" s="31">
        <f t="shared" si="1"/>
        <v>22637.858099999998</v>
      </c>
      <c r="J30" s="31">
        <f t="shared" si="2"/>
        <v>7861.3349099999996</v>
      </c>
      <c r="K30" s="31">
        <f t="shared" si="2"/>
        <v>8248.8119999999999</v>
      </c>
      <c r="L30" s="31">
        <f t="shared" si="2"/>
        <v>8791.4970000000012</v>
      </c>
      <c r="M30" s="31">
        <f t="shared" si="3"/>
        <v>24901.643909999999</v>
      </c>
      <c r="N30" s="31">
        <f t="shared" si="4"/>
        <v>9433.6018919999988</v>
      </c>
      <c r="O30" s="31">
        <f t="shared" si="4"/>
        <v>9898.5743999999995</v>
      </c>
      <c r="P30" s="31">
        <f t="shared" si="4"/>
        <v>10549.796400000001</v>
      </c>
      <c r="Q30" s="31">
        <f t="shared" si="5"/>
        <v>29881.972691999996</v>
      </c>
      <c r="R30" s="31">
        <f>Q30+M30+I30+E30</f>
        <v>95403.095501999982</v>
      </c>
    </row>
    <row r="31" spans="1:18" s="26" customFormat="1" x14ac:dyDescent="0.2">
      <c r="A31" s="30" t="s">
        <v>118</v>
      </c>
      <c r="B31" s="31">
        <v>3201.8415</v>
      </c>
      <c r="C31" s="31">
        <v>3637.9629</v>
      </c>
      <c r="D31" s="31">
        <v>4144.1400000000003</v>
      </c>
      <c r="E31" s="31">
        <f t="shared" si="0"/>
        <v>10983.9444</v>
      </c>
      <c r="F31" s="31">
        <v>4342.4666999999999</v>
      </c>
      <c r="G31" s="31">
        <v>5230.4967000000006</v>
      </c>
      <c r="H31" s="31">
        <v>5588.6687999999995</v>
      </c>
      <c r="I31" s="31">
        <f t="shared" si="1"/>
        <v>15161.6322</v>
      </c>
      <c r="J31" s="31">
        <f t="shared" si="2"/>
        <v>4776.7133700000004</v>
      </c>
      <c r="K31" s="31">
        <f t="shared" si="2"/>
        <v>5753.5463700000009</v>
      </c>
      <c r="L31" s="31">
        <f t="shared" si="2"/>
        <v>6147.53568</v>
      </c>
      <c r="M31" s="31">
        <f t="shared" si="3"/>
        <v>16677.795420000002</v>
      </c>
      <c r="N31" s="31">
        <f t="shared" si="4"/>
        <v>5732.0560439999999</v>
      </c>
      <c r="O31" s="31">
        <f t="shared" si="4"/>
        <v>6904.2556440000008</v>
      </c>
      <c r="P31" s="31">
        <f t="shared" si="4"/>
        <v>7377.0428159999992</v>
      </c>
      <c r="Q31" s="31">
        <f t="shared" si="5"/>
        <v>20013.354504000003</v>
      </c>
      <c r="R31" s="31">
        <f>Q31+M31+I31+E31</f>
        <v>62836.726524000005</v>
      </c>
    </row>
    <row r="32" spans="1:18" s="26" customFormat="1" x14ac:dyDescent="0.2">
      <c r="A32" s="30" t="s">
        <v>119</v>
      </c>
      <c r="B32" s="31">
        <v>8856.619200000001</v>
      </c>
      <c r="C32" s="31">
        <v>9111.1878000000015</v>
      </c>
      <c r="D32" s="31">
        <v>7467.3455999999987</v>
      </c>
      <c r="E32" s="31">
        <f t="shared" si="0"/>
        <v>25435.152600000001</v>
      </c>
      <c r="F32" s="31">
        <v>6417.4967999999999</v>
      </c>
      <c r="G32" s="31">
        <v>5273.9114999999993</v>
      </c>
      <c r="H32" s="31">
        <v>3498.8382000000001</v>
      </c>
      <c r="I32" s="31">
        <f t="shared" si="1"/>
        <v>15190.246499999999</v>
      </c>
      <c r="J32" s="31">
        <f t="shared" si="2"/>
        <v>7059.2464800000007</v>
      </c>
      <c r="K32" s="31">
        <f t="shared" si="2"/>
        <v>5801.3026499999996</v>
      </c>
      <c r="L32" s="31">
        <f t="shared" si="2"/>
        <v>3848.7220200000006</v>
      </c>
      <c r="M32" s="31">
        <f t="shared" si="3"/>
        <v>16709.27115</v>
      </c>
      <c r="N32" s="31">
        <f t="shared" si="4"/>
        <v>8471.0957760000001</v>
      </c>
      <c r="O32" s="31">
        <f t="shared" si="4"/>
        <v>6961.5631799999992</v>
      </c>
      <c r="P32" s="31">
        <f t="shared" si="4"/>
        <v>4618.4664240000002</v>
      </c>
      <c r="Q32" s="31">
        <f t="shared" si="5"/>
        <v>20051.125379999998</v>
      </c>
      <c r="R32" s="31">
        <f>Q32+M32+I32+E32</f>
        <v>77385.795630000008</v>
      </c>
    </row>
    <row r="33" spans="1:18" s="26" customFormat="1" x14ac:dyDescent="0.2">
      <c r="A33" s="30" t="s">
        <v>120</v>
      </c>
      <c r="B33" s="31">
        <v>3711.9654</v>
      </c>
      <c r="C33" s="31">
        <v>4510.2057000000004</v>
      </c>
      <c r="D33" s="31">
        <v>6732.2540999999992</v>
      </c>
      <c r="E33" s="31">
        <f t="shared" si="0"/>
        <v>14954.425199999998</v>
      </c>
      <c r="F33" s="31">
        <v>8242.8918000000012</v>
      </c>
      <c r="G33" s="31">
        <v>9724.9151999999995</v>
      </c>
      <c r="H33" s="31">
        <v>8534.9549999999999</v>
      </c>
      <c r="I33" s="31">
        <f t="shared" si="1"/>
        <v>26502.762000000002</v>
      </c>
      <c r="J33" s="31">
        <f t="shared" si="2"/>
        <v>9067.1809800000028</v>
      </c>
      <c r="K33" s="31">
        <f t="shared" si="2"/>
        <v>10697.406720000001</v>
      </c>
      <c r="L33" s="31">
        <f t="shared" si="2"/>
        <v>9388.4505000000008</v>
      </c>
      <c r="M33" s="31">
        <f t="shared" si="3"/>
        <v>29153.038200000003</v>
      </c>
      <c r="N33" s="31">
        <f t="shared" si="4"/>
        <v>10880.617176000003</v>
      </c>
      <c r="O33" s="31">
        <f t="shared" si="4"/>
        <v>12836.888064000001</v>
      </c>
      <c r="P33" s="31">
        <f t="shared" si="4"/>
        <v>11266.140600000001</v>
      </c>
      <c r="Q33" s="31">
        <f t="shared" si="5"/>
        <v>34983.645840000005</v>
      </c>
      <c r="R33" s="31">
        <f>Q33+M33+I33+E33</f>
        <v>105593.87124000001</v>
      </c>
    </row>
    <row r="34" spans="1:18" s="26" customFormat="1" ht="1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s="26" customFormat="1" ht="18.75" x14ac:dyDescent="0.3">
      <c r="A35" s="27" t="s">
        <v>125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s="26" customFormat="1" ht="17.25" customHeight="1" x14ac:dyDescent="0.2">
      <c r="A36" s="30" t="s">
        <v>76</v>
      </c>
      <c r="B36" s="31">
        <v>6541.820999999999</v>
      </c>
      <c r="C36" s="31">
        <v>7270.0055999999995</v>
      </c>
      <c r="D36" s="31">
        <v>7766.1183599999995</v>
      </c>
      <c r="E36" s="31">
        <f t="shared" si="0"/>
        <v>21577.944959999997</v>
      </c>
      <c r="F36" s="31">
        <v>8576.0017199999984</v>
      </c>
      <c r="G36" s="31">
        <v>8998.7039999999997</v>
      </c>
      <c r="H36" s="31">
        <v>9590.7240000000002</v>
      </c>
      <c r="I36" s="31">
        <f t="shared" si="1"/>
        <v>27165.42972</v>
      </c>
      <c r="J36" s="31">
        <f t="shared" si="2"/>
        <v>9433.6018919999988</v>
      </c>
      <c r="K36" s="31">
        <f t="shared" si="2"/>
        <v>9898.5744000000013</v>
      </c>
      <c r="L36" s="31">
        <f t="shared" si="2"/>
        <v>10549.796400000001</v>
      </c>
      <c r="M36" s="31">
        <f t="shared" si="3"/>
        <v>29881.972692000003</v>
      </c>
      <c r="N36" s="31">
        <f t="shared" si="4"/>
        <v>11320.322270399998</v>
      </c>
      <c r="O36" s="31">
        <f t="shared" si="4"/>
        <v>11878.289280000001</v>
      </c>
      <c r="P36" s="31">
        <f t="shared" si="4"/>
        <v>12659.75568</v>
      </c>
      <c r="Q36" s="31">
        <f t="shared" si="5"/>
        <v>35858.367230399999</v>
      </c>
      <c r="R36" s="31">
        <f>Q36+M36+I36+E36</f>
        <v>114483.7146024</v>
      </c>
    </row>
    <row r="37" spans="1:18" s="26" customFormat="1" x14ac:dyDescent="0.2">
      <c r="A37" s="30" t="s">
        <v>118</v>
      </c>
      <c r="B37" s="31">
        <v>3842.2097999999996</v>
      </c>
      <c r="C37" s="31">
        <v>4365.55548</v>
      </c>
      <c r="D37" s="31">
        <v>4972.9679999999998</v>
      </c>
      <c r="E37" s="31">
        <f t="shared" si="0"/>
        <v>13180.73328</v>
      </c>
      <c r="F37" s="31">
        <v>5210.9600399999999</v>
      </c>
      <c r="G37" s="31">
        <v>6276.5960400000004</v>
      </c>
      <c r="H37" s="31">
        <v>6706.4025599999995</v>
      </c>
      <c r="I37" s="31">
        <f t="shared" si="1"/>
        <v>18193.958640000001</v>
      </c>
      <c r="J37" s="31">
        <f t="shared" si="2"/>
        <v>5732.0560440000008</v>
      </c>
      <c r="K37" s="31">
        <f t="shared" si="2"/>
        <v>6904.2556440000008</v>
      </c>
      <c r="L37" s="31">
        <f t="shared" si="2"/>
        <v>7377.0428160000001</v>
      </c>
      <c r="M37" s="31">
        <f t="shared" si="3"/>
        <v>20013.354504000003</v>
      </c>
      <c r="N37" s="31">
        <f t="shared" si="4"/>
        <v>6878.467252800001</v>
      </c>
      <c r="O37" s="31">
        <f t="shared" si="4"/>
        <v>8285.1067727999998</v>
      </c>
      <c r="P37" s="31">
        <f t="shared" si="4"/>
        <v>8852.4513791999998</v>
      </c>
      <c r="Q37" s="31">
        <f t="shared" si="5"/>
        <v>24016.025404799999</v>
      </c>
      <c r="R37" s="31">
        <f>Q37+M37+I37+E37</f>
        <v>75404.071828800006</v>
      </c>
    </row>
    <row r="38" spans="1:18" s="26" customFormat="1" x14ac:dyDescent="0.2">
      <c r="A38" s="30" t="s">
        <v>119</v>
      </c>
      <c r="B38" s="31">
        <v>10627.94304</v>
      </c>
      <c r="C38" s="31">
        <v>10933.425360000001</v>
      </c>
      <c r="D38" s="31">
        <v>8960.8147199999985</v>
      </c>
      <c r="E38" s="31">
        <f t="shared" si="0"/>
        <v>30522.183119999998</v>
      </c>
      <c r="F38" s="31">
        <v>7700.9961599999997</v>
      </c>
      <c r="G38" s="31">
        <v>6328.6937999999991</v>
      </c>
      <c r="H38" s="31">
        <v>4198.6058400000002</v>
      </c>
      <c r="I38" s="31">
        <f t="shared" si="1"/>
        <v>18228.2958</v>
      </c>
      <c r="J38" s="31">
        <f t="shared" si="2"/>
        <v>8471.0957760000001</v>
      </c>
      <c r="K38" s="31">
        <f t="shared" si="2"/>
        <v>6961.5631799999992</v>
      </c>
      <c r="L38" s="31">
        <f t="shared" si="2"/>
        <v>4618.4664240000002</v>
      </c>
      <c r="M38" s="31">
        <f t="shared" si="3"/>
        <v>20051.125379999998</v>
      </c>
      <c r="N38" s="31">
        <f t="shared" si="4"/>
        <v>10165.314931200001</v>
      </c>
      <c r="O38" s="31">
        <f t="shared" si="4"/>
        <v>8353.8758159999979</v>
      </c>
      <c r="P38" s="31">
        <f t="shared" si="4"/>
        <v>5542.1597087999999</v>
      </c>
      <c r="Q38" s="31">
        <f t="shared" si="5"/>
        <v>24061.350456</v>
      </c>
      <c r="R38" s="31">
        <f>Q38+M38+I38+E38</f>
        <v>92862.954755999992</v>
      </c>
    </row>
    <row r="39" spans="1:18" s="26" customFormat="1" x14ac:dyDescent="0.2">
      <c r="A39" s="30" t="s">
        <v>120</v>
      </c>
      <c r="B39" s="31">
        <v>4454.3584799999999</v>
      </c>
      <c r="C39" s="31">
        <v>5412.2468400000007</v>
      </c>
      <c r="D39" s="31">
        <v>8078.7049199999983</v>
      </c>
      <c r="E39" s="31">
        <f t="shared" si="0"/>
        <v>17945.310239999999</v>
      </c>
      <c r="F39" s="31">
        <v>9891.4701600000008</v>
      </c>
      <c r="G39" s="31">
        <v>11669.898239999999</v>
      </c>
      <c r="H39" s="31">
        <v>10241.946</v>
      </c>
      <c r="I39" s="31">
        <f t="shared" si="1"/>
        <v>31803.314399999999</v>
      </c>
      <c r="J39" s="31">
        <f t="shared" si="2"/>
        <v>10880.617176000002</v>
      </c>
      <c r="K39" s="31">
        <f t="shared" si="2"/>
        <v>12836.888063999999</v>
      </c>
      <c r="L39" s="31">
        <f t="shared" si="2"/>
        <v>11266.140600000001</v>
      </c>
      <c r="M39" s="31">
        <f t="shared" si="3"/>
        <v>34983.645839999997</v>
      </c>
      <c r="N39" s="31">
        <f t="shared" si="4"/>
        <v>13056.740611200001</v>
      </c>
      <c r="O39" s="31">
        <f t="shared" si="4"/>
        <v>15404.265676799998</v>
      </c>
      <c r="P39" s="31">
        <f t="shared" si="4"/>
        <v>13519.36872</v>
      </c>
      <c r="Q39" s="31">
        <f t="shared" si="5"/>
        <v>41980.375007999995</v>
      </c>
      <c r="R39" s="31">
        <f>Q39+M39+I39+E39</f>
        <v>126712.64548799998</v>
      </c>
    </row>
    <row r="40" spans="1:18" s="26" customFormat="1" ht="1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s="26" customFormat="1" ht="18.75" x14ac:dyDescent="0.3">
      <c r="A41" s="27" t="s">
        <v>126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18" s="26" customFormat="1" x14ac:dyDescent="0.2">
      <c r="A42" s="30" t="s">
        <v>76</v>
      </c>
      <c r="B42" s="31">
        <v>8504.3672999999999</v>
      </c>
      <c r="C42" s="31">
        <v>9451.0072799999998</v>
      </c>
      <c r="D42" s="31">
        <v>10095.953868000001</v>
      </c>
      <c r="E42" s="31">
        <f t="shared" si="0"/>
        <v>28051.328448</v>
      </c>
      <c r="F42" s="31">
        <v>11148.802235999998</v>
      </c>
      <c r="G42" s="31">
        <v>11698.315200000001</v>
      </c>
      <c r="H42" s="31">
        <v>12467.941200000001</v>
      </c>
      <c r="I42" s="31">
        <f t="shared" si="1"/>
        <v>35315.058636000002</v>
      </c>
      <c r="J42" s="31">
        <f t="shared" si="2"/>
        <v>12263.682459599999</v>
      </c>
      <c r="K42" s="31">
        <f t="shared" si="2"/>
        <v>12868.146720000002</v>
      </c>
      <c r="L42" s="31">
        <f t="shared" si="2"/>
        <v>13714.735320000002</v>
      </c>
      <c r="M42" s="31">
        <f t="shared" si="3"/>
        <v>38846.564499600005</v>
      </c>
      <c r="N42" s="31">
        <f t="shared" si="4"/>
        <v>14716.418951519998</v>
      </c>
      <c r="O42" s="31">
        <f t="shared" si="4"/>
        <v>15441.776064000001</v>
      </c>
      <c r="P42" s="31">
        <f t="shared" si="4"/>
        <v>16457.682384</v>
      </c>
      <c r="Q42" s="31">
        <f t="shared" si="5"/>
        <v>46615.877399520003</v>
      </c>
      <c r="R42" s="31">
        <f>Q42+M42+I42+E42</f>
        <v>148828.82898312001</v>
      </c>
    </row>
    <row r="43" spans="1:18" s="26" customFormat="1" x14ac:dyDescent="0.2">
      <c r="A43" s="30" t="s">
        <v>118</v>
      </c>
      <c r="B43" s="31">
        <v>4994.8727399999998</v>
      </c>
      <c r="C43" s="31">
        <v>5675.2221239999999</v>
      </c>
      <c r="D43" s="31">
        <v>6464.8584000000001</v>
      </c>
      <c r="E43" s="31">
        <f t="shared" si="0"/>
        <v>17134.953264</v>
      </c>
      <c r="F43" s="31">
        <v>6774.2480519999999</v>
      </c>
      <c r="G43" s="31">
        <v>8159.5748520000006</v>
      </c>
      <c r="H43" s="31">
        <v>8718.3233280000004</v>
      </c>
      <c r="I43" s="31">
        <f t="shared" si="1"/>
        <v>23652.146231999999</v>
      </c>
      <c r="J43" s="31">
        <f t="shared" si="2"/>
        <v>7451.6728572000002</v>
      </c>
      <c r="K43" s="31">
        <f t="shared" si="2"/>
        <v>8975.5323372000021</v>
      </c>
      <c r="L43" s="31">
        <f t="shared" si="2"/>
        <v>9590.155660800001</v>
      </c>
      <c r="M43" s="31">
        <f t="shared" si="3"/>
        <v>26017.360855200001</v>
      </c>
      <c r="N43" s="31">
        <f t="shared" si="4"/>
        <v>8942.0074286399995</v>
      </c>
      <c r="O43" s="31">
        <f t="shared" si="4"/>
        <v>10770.638804640002</v>
      </c>
      <c r="P43" s="31">
        <f t="shared" si="4"/>
        <v>11508.186792960001</v>
      </c>
      <c r="Q43" s="31">
        <f t="shared" si="5"/>
        <v>31220.833026240001</v>
      </c>
      <c r="R43" s="31">
        <f>Q43+M43+I43+E43</f>
        <v>98025.293377440001</v>
      </c>
    </row>
    <row r="44" spans="1:18" s="26" customFormat="1" x14ac:dyDescent="0.2">
      <c r="A44" s="30" t="s">
        <v>119</v>
      </c>
      <c r="B44" s="31">
        <v>13816.325952000001</v>
      </c>
      <c r="C44" s="31">
        <v>14213.452968000001</v>
      </c>
      <c r="D44" s="31">
        <v>11649.059135999998</v>
      </c>
      <c r="E44" s="31">
        <f t="shared" si="0"/>
        <v>39678.838056000001</v>
      </c>
      <c r="F44" s="31">
        <v>10011.295007999999</v>
      </c>
      <c r="G44" s="31">
        <v>8227.3019399999994</v>
      </c>
      <c r="H44" s="31">
        <v>5458.1875920000002</v>
      </c>
      <c r="I44" s="31">
        <f t="shared" si="1"/>
        <v>23696.784540000001</v>
      </c>
      <c r="J44" s="31">
        <f t="shared" si="2"/>
        <v>11012.424508800001</v>
      </c>
      <c r="K44" s="31">
        <f t="shared" si="2"/>
        <v>9050.032134000001</v>
      </c>
      <c r="L44" s="31">
        <f t="shared" si="2"/>
        <v>6004.0063512000006</v>
      </c>
      <c r="M44" s="31">
        <f t="shared" si="3"/>
        <v>26066.462994000005</v>
      </c>
      <c r="N44" s="31">
        <f t="shared" si="4"/>
        <v>13214.90941056</v>
      </c>
      <c r="O44" s="31">
        <f t="shared" si="4"/>
        <v>10860.038560800002</v>
      </c>
      <c r="P44" s="31">
        <f t="shared" si="4"/>
        <v>7204.8076214400007</v>
      </c>
      <c r="Q44" s="31">
        <f t="shared" si="5"/>
        <v>31279.7555928</v>
      </c>
      <c r="R44" s="31">
        <f>Q44+M44+I44+E44</f>
        <v>120721.84118280001</v>
      </c>
    </row>
    <row r="45" spans="1:18" s="26" customFormat="1" x14ac:dyDescent="0.2">
      <c r="A45" s="30" t="s">
        <v>120</v>
      </c>
      <c r="B45" s="31">
        <v>5790.6660240000001</v>
      </c>
      <c r="C45" s="31">
        <v>7035.920892000001</v>
      </c>
      <c r="D45" s="31">
        <v>10502.316395999998</v>
      </c>
      <c r="E45" s="31">
        <f t="shared" si="0"/>
        <v>23328.903311999999</v>
      </c>
      <c r="F45" s="31">
        <v>12858.911208000001</v>
      </c>
      <c r="G45" s="31">
        <v>15170.867711999999</v>
      </c>
      <c r="H45" s="31">
        <v>13314.5298</v>
      </c>
      <c r="I45" s="31">
        <f t="shared" si="1"/>
        <v>41344.308720000001</v>
      </c>
      <c r="J45" s="31">
        <f t="shared" si="2"/>
        <v>14144.802328800002</v>
      </c>
      <c r="K45" s="31">
        <f t="shared" si="2"/>
        <v>16687.954483199999</v>
      </c>
      <c r="L45" s="31">
        <f t="shared" si="2"/>
        <v>14645.982780000002</v>
      </c>
      <c r="M45" s="31">
        <f t="shared" si="3"/>
        <v>45478.739591999998</v>
      </c>
      <c r="N45" s="31">
        <f t="shared" si="4"/>
        <v>16973.762794560003</v>
      </c>
      <c r="O45" s="31">
        <f t="shared" si="4"/>
        <v>20025.545379839998</v>
      </c>
      <c r="P45" s="31">
        <f t="shared" si="4"/>
        <v>17575.179336000001</v>
      </c>
      <c r="Q45" s="31">
        <f t="shared" si="5"/>
        <v>54574.487510400002</v>
      </c>
      <c r="R45" s="31">
        <f>Q45+M45+I45+E45</f>
        <v>164726.43913440002</v>
      </c>
    </row>
    <row r="46" spans="1:18" s="26" customFormat="1" ht="1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s="26" customFormat="1" ht="18.75" x14ac:dyDescent="0.3">
      <c r="A47" s="27" t="s">
        <v>127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s="26" customFormat="1" x14ac:dyDescent="0.2">
      <c r="A48" s="30" t="s">
        <v>76</v>
      </c>
      <c r="B48" s="31">
        <v>8419.3236269999998</v>
      </c>
      <c r="C48" s="31">
        <v>9356.4972072</v>
      </c>
      <c r="D48" s="31">
        <v>9994.9943293200013</v>
      </c>
      <c r="E48" s="31">
        <f t="shared" si="0"/>
        <v>27770.815163520001</v>
      </c>
      <c r="F48" s="31">
        <v>11037.314213639998</v>
      </c>
      <c r="G48" s="31">
        <v>11581.332048</v>
      </c>
      <c r="H48" s="31">
        <v>12343.261788000002</v>
      </c>
      <c r="I48" s="31">
        <f t="shared" si="1"/>
        <v>34961.908049639998</v>
      </c>
      <c r="J48" s="31">
        <f t="shared" si="2"/>
        <v>12141.045635003999</v>
      </c>
      <c r="K48" s="31">
        <f t="shared" si="2"/>
        <v>12739.465252800001</v>
      </c>
      <c r="L48" s="31">
        <f t="shared" si="2"/>
        <v>13577.587966800003</v>
      </c>
      <c r="M48" s="31">
        <f t="shared" si="3"/>
        <v>38458.098854604003</v>
      </c>
      <c r="N48" s="31">
        <f t="shared" si="4"/>
        <v>14569.254762004797</v>
      </c>
      <c r="O48" s="31">
        <f t="shared" si="4"/>
        <v>15287.358303360001</v>
      </c>
      <c r="P48" s="31">
        <f t="shared" si="4"/>
        <v>16293.105560160004</v>
      </c>
      <c r="Q48" s="31">
        <f t="shared" si="5"/>
        <v>46149.718625524802</v>
      </c>
      <c r="R48" s="31">
        <f>Q48+M48+I48+E48</f>
        <v>147340.54069328881</v>
      </c>
    </row>
    <row r="49" spans="1:18" s="26" customFormat="1" x14ac:dyDescent="0.2">
      <c r="A49" s="30" t="s">
        <v>118</v>
      </c>
      <c r="B49" s="31">
        <v>4944.9240125999995</v>
      </c>
      <c r="C49" s="31">
        <v>5618.46990276</v>
      </c>
      <c r="D49" s="31">
        <v>6400.2098159999996</v>
      </c>
      <c r="E49" s="31">
        <f t="shared" si="0"/>
        <v>16963.603731359999</v>
      </c>
      <c r="F49" s="31">
        <v>6706.5055714800001</v>
      </c>
      <c r="G49" s="31">
        <v>8077.979103480001</v>
      </c>
      <c r="H49" s="31">
        <v>8631.14009472</v>
      </c>
      <c r="I49" s="31">
        <f t="shared" si="1"/>
        <v>23415.624769679998</v>
      </c>
      <c r="J49" s="31">
        <f t="shared" si="2"/>
        <v>7377.1561286280003</v>
      </c>
      <c r="K49" s="31">
        <f t="shared" si="2"/>
        <v>8885.7770138280011</v>
      </c>
      <c r="L49" s="31">
        <f t="shared" si="2"/>
        <v>9494.2541041920013</v>
      </c>
      <c r="M49" s="31">
        <f t="shared" si="3"/>
        <v>25757.187246648002</v>
      </c>
      <c r="N49" s="31">
        <f t="shared" si="4"/>
        <v>8852.5873543535999</v>
      </c>
      <c r="O49" s="31">
        <f t="shared" si="4"/>
        <v>10662.932416593601</v>
      </c>
      <c r="P49" s="31">
        <f t="shared" si="4"/>
        <v>11393.1049250304</v>
      </c>
      <c r="Q49" s="31">
        <f t="shared" si="5"/>
        <v>30908.624695977604</v>
      </c>
      <c r="R49" s="31">
        <f>Q49+M49+I49+E49</f>
        <v>97045.040443665595</v>
      </c>
    </row>
    <row r="50" spans="1:18" s="26" customFormat="1" x14ac:dyDescent="0.2">
      <c r="A50" s="30" t="s">
        <v>119</v>
      </c>
      <c r="B50" s="31">
        <v>13678.16269248</v>
      </c>
      <c r="C50" s="31">
        <v>14071.31843832</v>
      </c>
      <c r="D50" s="31">
        <v>11532.568544639998</v>
      </c>
      <c r="E50" s="31">
        <f t="shared" si="0"/>
        <v>39282.049675439994</v>
      </c>
      <c r="F50" s="31">
        <v>9911.1820579199994</v>
      </c>
      <c r="G50" s="31">
        <v>8145.0289205999989</v>
      </c>
      <c r="H50" s="31">
        <v>5403.6057160800001</v>
      </c>
      <c r="I50" s="31">
        <f t="shared" si="1"/>
        <v>23459.816694599998</v>
      </c>
      <c r="J50" s="31">
        <f t="shared" si="2"/>
        <v>10902.300263712001</v>
      </c>
      <c r="K50" s="31">
        <f t="shared" si="2"/>
        <v>8959.5318126599996</v>
      </c>
      <c r="L50" s="31">
        <f t="shared" si="2"/>
        <v>5943.9662876880002</v>
      </c>
      <c r="M50" s="31">
        <f t="shared" si="3"/>
        <v>25805.79836406</v>
      </c>
      <c r="N50" s="31">
        <f t="shared" si="4"/>
        <v>13082.7603164544</v>
      </c>
      <c r="O50" s="31">
        <f t="shared" si="4"/>
        <v>10751.438175191999</v>
      </c>
      <c r="P50" s="31">
        <f t="shared" si="4"/>
        <v>7132.7595452256</v>
      </c>
      <c r="Q50" s="31">
        <f t="shared" si="5"/>
        <v>30966.958036871998</v>
      </c>
      <c r="R50" s="31">
        <f>Q50+M50+I50+E50</f>
        <v>119514.62277097198</v>
      </c>
    </row>
    <row r="51" spans="1:18" s="26" customFormat="1" x14ac:dyDescent="0.2">
      <c r="A51" s="30" t="s">
        <v>120</v>
      </c>
      <c r="B51" s="31">
        <v>5732.7593637600003</v>
      </c>
      <c r="C51" s="31">
        <v>6965.5616830800009</v>
      </c>
      <c r="D51" s="31">
        <v>10397.293232039998</v>
      </c>
      <c r="E51" s="31">
        <f t="shared" si="0"/>
        <v>23095.614278879999</v>
      </c>
      <c r="F51" s="31">
        <v>12730.322095920001</v>
      </c>
      <c r="G51" s="31">
        <v>15019.15903488</v>
      </c>
      <c r="H51" s="31">
        <v>13181.384502000001</v>
      </c>
      <c r="I51" s="31">
        <f t="shared" si="1"/>
        <v>40930.8656328</v>
      </c>
      <c r="J51" s="31">
        <f t="shared" si="2"/>
        <v>14003.354305512003</v>
      </c>
      <c r="K51" s="31">
        <f t="shared" si="2"/>
        <v>16521.074938368001</v>
      </c>
      <c r="L51" s="31">
        <f t="shared" si="2"/>
        <v>14499.522952200003</v>
      </c>
      <c r="M51" s="31">
        <f t="shared" si="3"/>
        <v>45023.952196080005</v>
      </c>
      <c r="N51" s="31">
        <f t="shared" si="4"/>
        <v>16804.025166614403</v>
      </c>
      <c r="O51" s="31">
        <f t="shared" si="4"/>
        <v>19825.289926041602</v>
      </c>
      <c r="P51" s="31">
        <f t="shared" si="4"/>
        <v>17399.427542640002</v>
      </c>
      <c r="Q51" s="31">
        <f t="shared" si="5"/>
        <v>54028.742635296003</v>
      </c>
      <c r="R51" s="31">
        <f>Q51+M51+I51+E51</f>
        <v>163079.17474305601</v>
      </c>
    </row>
    <row r="52" spans="1:18" s="26" customFormat="1" ht="15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s="26" customFormat="1" ht="18.75" x14ac:dyDescent="0.3">
      <c r="A53" s="27" t="s">
        <v>128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s="26" customFormat="1" x14ac:dyDescent="0.2">
      <c r="A54" s="30" t="s">
        <v>76</v>
      </c>
      <c r="B54" s="31">
        <v>7156.4250829499997</v>
      </c>
      <c r="C54" s="31">
        <v>7953.0226261199996</v>
      </c>
      <c r="D54" s="31">
        <v>8495.7451799220016</v>
      </c>
      <c r="E54" s="31">
        <f t="shared" si="0"/>
        <v>23605.192888992002</v>
      </c>
      <c r="F54" s="31">
        <v>9381.717081593999</v>
      </c>
      <c r="G54" s="31">
        <v>9844.1322407999996</v>
      </c>
      <c r="H54" s="31">
        <v>10491.772519800001</v>
      </c>
      <c r="I54" s="31">
        <f t="shared" si="1"/>
        <v>29717.621842193999</v>
      </c>
      <c r="J54" s="31">
        <f t="shared" si="2"/>
        <v>10319.8887897534</v>
      </c>
      <c r="K54" s="31">
        <f t="shared" si="2"/>
        <v>10828.545464880001</v>
      </c>
      <c r="L54" s="31">
        <f t="shared" si="2"/>
        <v>11540.949771780002</v>
      </c>
      <c r="M54" s="31">
        <f t="shared" si="3"/>
        <v>32689.384026413405</v>
      </c>
      <c r="N54" s="31">
        <f t="shared" si="4"/>
        <v>12383.866547704079</v>
      </c>
      <c r="O54" s="31">
        <f t="shared" si="4"/>
        <v>12994.254557856</v>
      </c>
      <c r="P54" s="31">
        <f t="shared" si="4"/>
        <v>13849.139726136002</v>
      </c>
      <c r="Q54" s="31">
        <f t="shared" si="5"/>
        <v>39227.260831696083</v>
      </c>
      <c r="R54" s="31">
        <f>Q54+M54+I54+E54</f>
        <v>125239.4595892955</v>
      </c>
    </row>
    <row r="55" spans="1:18" s="26" customFormat="1" x14ac:dyDescent="0.2">
      <c r="A55" s="30" t="s">
        <v>118</v>
      </c>
      <c r="B55" s="31">
        <v>4203.1854107099998</v>
      </c>
      <c r="C55" s="31">
        <v>4775.6994173459998</v>
      </c>
      <c r="D55" s="31">
        <v>5440.1783435999996</v>
      </c>
      <c r="E55" s="31">
        <f t="shared" si="0"/>
        <v>14419.063171655998</v>
      </c>
      <c r="F55" s="31">
        <v>5700.5297357580002</v>
      </c>
      <c r="G55" s="31">
        <v>6866.2822379580002</v>
      </c>
      <c r="H55" s="31">
        <v>7336.4690805119999</v>
      </c>
      <c r="I55" s="31">
        <f t="shared" si="1"/>
        <v>19903.281054228002</v>
      </c>
      <c r="J55" s="31">
        <f t="shared" si="2"/>
        <v>6270.5827093338012</v>
      </c>
      <c r="K55" s="31">
        <f t="shared" si="2"/>
        <v>7552.9104617538005</v>
      </c>
      <c r="L55" s="31">
        <f t="shared" si="2"/>
        <v>8070.1159885632005</v>
      </c>
      <c r="M55" s="31">
        <f t="shared" si="3"/>
        <v>21893.609159650801</v>
      </c>
      <c r="N55" s="31">
        <f t="shared" si="4"/>
        <v>7524.6992512005609</v>
      </c>
      <c r="O55" s="31">
        <f t="shared" si="4"/>
        <v>9063.4925541045595</v>
      </c>
      <c r="P55" s="31">
        <f t="shared" si="4"/>
        <v>9684.139186275841</v>
      </c>
      <c r="Q55" s="31">
        <f t="shared" si="5"/>
        <v>26272.330991580959</v>
      </c>
      <c r="R55" s="31">
        <f>Q55+M55+I55+E55</f>
        <v>82488.284377115764</v>
      </c>
    </row>
    <row r="56" spans="1:18" s="26" customFormat="1" x14ac:dyDescent="0.2">
      <c r="A56" s="30" t="s">
        <v>119</v>
      </c>
      <c r="B56" s="31">
        <v>11626.438288608</v>
      </c>
      <c r="C56" s="31">
        <v>11960.620672572</v>
      </c>
      <c r="D56" s="31">
        <v>9802.6832629439978</v>
      </c>
      <c r="E56" s="31">
        <f t="shared" si="0"/>
        <v>33389.742224123998</v>
      </c>
      <c r="F56" s="31">
        <v>8424.5047492319991</v>
      </c>
      <c r="G56" s="31">
        <v>6923.2745825099992</v>
      </c>
      <c r="H56" s="31">
        <v>4593.0648586679999</v>
      </c>
      <c r="I56" s="31">
        <f t="shared" si="1"/>
        <v>19940.844190409996</v>
      </c>
      <c r="J56" s="31">
        <f t="shared" si="2"/>
        <v>9266.9552241551992</v>
      </c>
      <c r="K56" s="31">
        <f t="shared" si="2"/>
        <v>7615.6020407609994</v>
      </c>
      <c r="L56" s="31">
        <f t="shared" si="2"/>
        <v>5052.3713445348003</v>
      </c>
      <c r="M56" s="31">
        <f t="shared" si="3"/>
        <v>21934.928609450999</v>
      </c>
      <c r="N56" s="31">
        <f t="shared" si="4"/>
        <v>11120.346268986239</v>
      </c>
      <c r="O56" s="31">
        <f t="shared" si="4"/>
        <v>9138.7224489131986</v>
      </c>
      <c r="P56" s="31">
        <f t="shared" si="4"/>
        <v>6062.8456134417602</v>
      </c>
      <c r="Q56" s="31">
        <f t="shared" si="5"/>
        <v>26321.914331341199</v>
      </c>
      <c r="R56" s="31">
        <f>Q56+M56+I56+E56</f>
        <v>101587.4293553262</v>
      </c>
    </row>
    <row r="57" spans="1:18" s="26" customFormat="1" x14ac:dyDescent="0.2">
      <c r="A57" s="30" t="s">
        <v>120</v>
      </c>
      <c r="B57" s="31">
        <v>4872.8454591959999</v>
      </c>
      <c r="C57" s="31">
        <v>5920.7274306180007</v>
      </c>
      <c r="D57" s="31">
        <v>8837.6992472339971</v>
      </c>
      <c r="E57" s="31">
        <f t="shared" si="0"/>
        <v>19631.272137047999</v>
      </c>
      <c r="F57" s="31">
        <v>10820.773781532</v>
      </c>
      <c r="G57" s="31">
        <v>12766.285179647999</v>
      </c>
      <c r="H57" s="31">
        <v>11204.176826700001</v>
      </c>
      <c r="I57" s="31">
        <f t="shared" si="1"/>
        <v>34791.235787879996</v>
      </c>
      <c r="J57" s="31">
        <f t="shared" si="2"/>
        <v>11902.8511596852</v>
      </c>
      <c r="K57" s="31">
        <f t="shared" si="2"/>
        <v>14042.913697612799</v>
      </c>
      <c r="L57" s="31">
        <f t="shared" si="2"/>
        <v>12324.594509370001</v>
      </c>
      <c r="M57" s="31">
        <f t="shared" si="3"/>
        <v>38270.359366668003</v>
      </c>
      <c r="N57" s="31">
        <f t="shared" si="4"/>
        <v>14283.42139162224</v>
      </c>
      <c r="O57" s="31">
        <f t="shared" si="4"/>
        <v>16851.49643713536</v>
      </c>
      <c r="P57" s="31">
        <f t="shared" si="4"/>
        <v>14789.513411244001</v>
      </c>
      <c r="Q57" s="31">
        <f t="shared" si="5"/>
        <v>45924.431240001599</v>
      </c>
      <c r="R57" s="31">
        <f>Q57+M57+I57+E57</f>
        <v>138617.2985315976</v>
      </c>
    </row>
    <row r="58" spans="1:18" s="26" customFormat="1" ht="15" x14ac:dyDescent="0.25">
      <c r="A58" s="32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18" s="26" customFormat="1" ht="18.75" x14ac:dyDescent="0.3">
      <c r="A59" s="27" t="s">
        <v>129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s="26" customFormat="1" x14ac:dyDescent="0.2">
      <c r="A60" s="30" t="s">
        <v>76</v>
      </c>
      <c r="B60" s="31">
        <v>8587.7100995399996</v>
      </c>
      <c r="C60" s="31">
        <v>9543.6271513439988</v>
      </c>
      <c r="D60" s="31">
        <v>10194.894215906401</v>
      </c>
      <c r="E60" s="31">
        <f t="shared" si="0"/>
        <v>28326.231466790399</v>
      </c>
      <c r="F60" s="31">
        <v>11258.060497912798</v>
      </c>
      <c r="G60" s="31">
        <v>11812.95868896</v>
      </c>
      <c r="H60" s="31">
        <v>12590.12702376</v>
      </c>
      <c r="I60" s="31">
        <f t="shared" si="1"/>
        <v>35661.146210632796</v>
      </c>
      <c r="J60" s="31">
        <f t="shared" si="2"/>
        <v>12383.866547704079</v>
      </c>
      <c r="K60" s="31">
        <f t="shared" si="2"/>
        <v>12994.254557856</v>
      </c>
      <c r="L60" s="31">
        <f t="shared" si="2"/>
        <v>13849.139726136002</v>
      </c>
      <c r="M60" s="31">
        <f t="shared" si="3"/>
        <v>39227.260831696083</v>
      </c>
      <c r="N60" s="31">
        <f t="shared" si="4"/>
        <v>14860.639857244894</v>
      </c>
      <c r="O60" s="31">
        <f t="shared" si="4"/>
        <v>15593.105469427199</v>
      </c>
      <c r="P60" s="31">
        <f t="shared" si="4"/>
        <v>16618.9676713632</v>
      </c>
      <c r="Q60" s="31">
        <f t="shared" si="5"/>
        <v>47072.712998035291</v>
      </c>
      <c r="R60" s="31">
        <f>Q60+M60+I60+E60</f>
        <v>150287.35150715458</v>
      </c>
    </row>
    <row r="61" spans="1:18" s="26" customFormat="1" x14ac:dyDescent="0.2">
      <c r="A61" s="30" t="s">
        <v>118</v>
      </c>
      <c r="B61" s="31">
        <v>5043.8224928519994</v>
      </c>
      <c r="C61" s="31">
        <v>5730.8393008151997</v>
      </c>
      <c r="D61" s="31">
        <v>6528.2140123199997</v>
      </c>
      <c r="E61" s="31">
        <f t="shared" si="0"/>
        <v>17302.875805987198</v>
      </c>
      <c r="F61" s="31">
        <v>6840.6356829096003</v>
      </c>
      <c r="G61" s="31">
        <v>8239.5386855495999</v>
      </c>
      <c r="H61" s="31">
        <v>8803.7628966144002</v>
      </c>
      <c r="I61" s="31">
        <f t="shared" si="1"/>
        <v>23883.9372650736</v>
      </c>
      <c r="J61" s="31">
        <f t="shared" si="2"/>
        <v>7524.6992512005609</v>
      </c>
      <c r="K61" s="31">
        <f t="shared" si="2"/>
        <v>9063.4925541045613</v>
      </c>
      <c r="L61" s="31">
        <f t="shared" si="2"/>
        <v>9684.139186275841</v>
      </c>
      <c r="M61" s="31">
        <f t="shared" si="3"/>
        <v>26272.330991580966</v>
      </c>
      <c r="N61" s="31">
        <f t="shared" si="4"/>
        <v>9029.6391014406727</v>
      </c>
      <c r="O61" s="31">
        <f t="shared" si="4"/>
        <v>10876.191064925473</v>
      </c>
      <c r="P61" s="31">
        <f t="shared" si="4"/>
        <v>11620.96702353101</v>
      </c>
      <c r="Q61" s="31">
        <f t="shared" si="5"/>
        <v>31526.797189897159</v>
      </c>
      <c r="R61" s="31">
        <f>Q61+M61+I61+E61</f>
        <v>98985.941252538934</v>
      </c>
    </row>
    <row r="62" spans="1:18" s="26" customFormat="1" x14ac:dyDescent="0.2">
      <c r="A62" s="30" t="s">
        <v>119</v>
      </c>
      <c r="B62" s="31">
        <v>13951.7259463296</v>
      </c>
      <c r="C62" s="31">
        <v>14352.744807086399</v>
      </c>
      <c r="D62" s="31">
        <v>11763.219915532796</v>
      </c>
      <c r="E62" s="31">
        <f t="shared" si="0"/>
        <v>40067.690668948795</v>
      </c>
      <c r="F62" s="31">
        <v>10109.405699078399</v>
      </c>
      <c r="G62" s="31">
        <v>8307.9294990119979</v>
      </c>
      <c r="H62" s="31">
        <v>5511.6778304015997</v>
      </c>
      <c r="I62" s="31">
        <f t="shared" si="1"/>
        <v>23929.013028491998</v>
      </c>
      <c r="J62" s="31">
        <f t="shared" si="2"/>
        <v>11120.346268986241</v>
      </c>
      <c r="K62" s="31">
        <f t="shared" si="2"/>
        <v>9138.7224489131986</v>
      </c>
      <c r="L62" s="31">
        <f t="shared" si="2"/>
        <v>6062.8456134417602</v>
      </c>
      <c r="M62" s="31">
        <f t="shared" si="3"/>
        <v>26321.914331341202</v>
      </c>
      <c r="N62" s="31">
        <f t="shared" si="4"/>
        <v>13344.415522783489</v>
      </c>
      <c r="O62" s="31">
        <f t="shared" si="4"/>
        <v>10966.466938695838</v>
      </c>
      <c r="P62" s="31">
        <f t="shared" si="4"/>
        <v>7275.414736130112</v>
      </c>
      <c r="Q62" s="31">
        <f t="shared" si="5"/>
        <v>31586.297197609438</v>
      </c>
      <c r="R62" s="31">
        <f>Q62+M62+I62+E62</f>
        <v>121904.91522639143</v>
      </c>
    </row>
    <row r="63" spans="1:18" s="26" customFormat="1" x14ac:dyDescent="0.2">
      <c r="A63" s="30" t="s">
        <v>120</v>
      </c>
      <c r="B63" s="31">
        <v>5847.4145510352</v>
      </c>
      <c r="C63" s="31">
        <v>7104.8729167416004</v>
      </c>
      <c r="D63" s="31">
        <v>10605.239096680796</v>
      </c>
      <c r="E63" s="31">
        <f t="shared" si="0"/>
        <v>23557.526564457599</v>
      </c>
      <c r="F63" s="31">
        <v>12984.928537838399</v>
      </c>
      <c r="G63" s="31">
        <v>15319.542215577598</v>
      </c>
      <c r="H63" s="31">
        <v>13445.01219204</v>
      </c>
      <c r="I63" s="31">
        <f t="shared" si="1"/>
        <v>41749.482945455995</v>
      </c>
      <c r="J63" s="31">
        <f t="shared" si="2"/>
        <v>14283.42139162224</v>
      </c>
      <c r="K63" s="31">
        <f t="shared" si="2"/>
        <v>16851.49643713536</v>
      </c>
      <c r="L63" s="31">
        <f t="shared" si="2"/>
        <v>14789.513411244001</v>
      </c>
      <c r="M63" s="31">
        <f t="shared" si="3"/>
        <v>45924.431240001599</v>
      </c>
      <c r="N63" s="31">
        <f t="shared" si="4"/>
        <v>17140.105669946686</v>
      </c>
      <c r="O63" s="31">
        <f t="shared" si="4"/>
        <v>20221.795724562431</v>
      </c>
      <c r="P63" s="31">
        <f t="shared" si="4"/>
        <v>17747.4160934928</v>
      </c>
      <c r="Q63" s="31">
        <f t="shared" si="5"/>
        <v>55109.317488001914</v>
      </c>
      <c r="R63" s="31">
        <f>Q63+M63+I63+E63</f>
        <v>166340.75823791712</v>
      </c>
    </row>
    <row r="64" spans="1:18" s="26" customFormat="1" ht="1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s="26" customFormat="1" ht="18.75" x14ac:dyDescent="0.3">
      <c r="A65" s="27" t="s">
        <v>130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s="26" customFormat="1" x14ac:dyDescent="0.2">
      <c r="A66" s="30" t="s">
        <v>76</v>
      </c>
      <c r="B66" s="31">
        <v>7643.0619885905999</v>
      </c>
      <c r="C66" s="31">
        <v>8493.8281646961586</v>
      </c>
      <c r="D66" s="31">
        <v>9073.4558521566978</v>
      </c>
      <c r="E66" s="31">
        <f t="shared" si="0"/>
        <v>25210.346005443454</v>
      </c>
      <c r="F66" s="31">
        <v>10019.673843142391</v>
      </c>
      <c r="G66" s="31">
        <v>10513.533233174399</v>
      </c>
      <c r="H66" s="31">
        <v>11205.2130511464</v>
      </c>
      <c r="I66" s="31">
        <f t="shared" si="1"/>
        <v>31738.420127463192</v>
      </c>
      <c r="J66" s="31">
        <f t="shared" si="2"/>
        <v>11021.64122745663</v>
      </c>
      <c r="K66" s="31">
        <f t="shared" si="2"/>
        <v>11564.88655649184</v>
      </c>
      <c r="L66" s="31">
        <f t="shared" si="2"/>
        <v>12325.73435626104</v>
      </c>
      <c r="M66" s="31">
        <f t="shared" si="3"/>
        <v>34912.26214020951</v>
      </c>
      <c r="N66" s="31">
        <f t="shared" si="4"/>
        <v>13225.969472947956</v>
      </c>
      <c r="O66" s="31">
        <f t="shared" si="4"/>
        <v>13877.863867790207</v>
      </c>
      <c r="P66" s="31">
        <f t="shared" si="4"/>
        <v>14790.881227513248</v>
      </c>
      <c r="Q66" s="31">
        <f t="shared" si="5"/>
        <v>41894.714568251409</v>
      </c>
      <c r="R66" s="31">
        <f>Q66+M66+I66+E66</f>
        <v>133755.74284136755</v>
      </c>
    </row>
    <row r="67" spans="1:18" s="26" customFormat="1" x14ac:dyDescent="0.2">
      <c r="A67" s="30" t="s">
        <v>118</v>
      </c>
      <c r="B67" s="31">
        <v>4489.0020186382799</v>
      </c>
      <c r="C67" s="31">
        <v>5100.4469777255281</v>
      </c>
      <c r="D67" s="31">
        <v>5810.1104709647998</v>
      </c>
      <c r="E67" s="31">
        <f t="shared" si="0"/>
        <v>15399.559467328607</v>
      </c>
      <c r="F67" s="31">
        <v>6088.1657577895439</v>
      </c>
      <c r="G67" s="31">
        <v>7333.189430139144</v>
      </c>
      <c r="H67" s="31">
        <v>7835.348977986816</v>
      </c>
      <c r="I67" s="31">
        <f t="shared" si="1"/>
        <v>21256.704165915504</v>
      </c>
      <c r="J67" s="31">
        <f t="shared" si="2"/>
        <v>6696.9823335684987</v>
      </c>
      <c r="K67" s="31">
        <f t="shared" si="2"/>
        <v>8066.5083731530594</v>
      </c>
      <c r="L67" s="31">
        <f t="shared" si="2"/>
        <v>8618.8838757854974</v>
      </c>
      <c r="M67" s="31">
        <f t="shared" si="3"/>
        <v>23382.374582507055</v>
      </c>
      <c r="N67" s="31">
        <f t="shared" si="4"/>
        <v>8036.3788002821984</v>
      </c>
      <c r="O67" s="31">
        <f t="shared" si="4"/>
        <v>9679.8100477836706</v>
      </c>
      <c r="P67" s="31">
        <f t="shared" si="4"/>
        <v>10342.660650942596</v>
      </c>
      <c r="Q67" s="31">
        <f t="shared" si="5"/>
        <v>28058.849499008466</v>
      </c>
      <c r="R67" s="31">
        <f>Q67+M67+I67+E67</f>
        <v>88097.487714759642</v>
      </c>
    </row>
    <row r="68" spans="1:18" s="26" customFormat="1" x14ac:dyDescent="0.2">
      <c r="A68" s="30" t="s">
        <v>119</v>
      </c>
      <c r="B68" s="31">
        <v>12417.036092233344</v>
      </c>
      <c r="C68" s="31">
        <v>12773.942878306896</v>
      </c>
      <c r="D68" s="31">
        <v>10469.265724824189</v>
      </c>
      <c r="E68" s="31">
        <f t="shared" si="0"/>
        <v>35660.244695364425</v>
      </c>
      <c r="F68" s="31">
        <v>8997.3710721797761</v>
      </c>
      <c r="G68" s="31">
        <v>7394.0572541206784</v>
      </c>
      <c r="H68" s="31">
        <v>4905.3932690574238</v>
      </c>
      <c r="I68" s="31">
        <f t="shared" si="1"/>
        <v>21296.821595357877</v>
      </c>
      <c r="J68" s="31">
        <f t="shared" si="2"/>
        <v>9897.1081793977537</v>
      </c>
      <c r="K68" s="31">
        <f t="shared" si="2"/>
        <v>8133.4629795327473</v>
      </c>
      <c r="L68" s="31">
        <f t="shared" si="2"/>
        <v>5395.9325959631669</v>
      </c>
      <c r="M68" s="31">
        <f t="shared" si="3"/>
        <v>23426.503754893667</v>
      </c>
      <c r="N68" s="31">
        <f t="shared" si="4"/>
        <v>11876.529815277305</v>
      </c>
      <c r="O68" s="31">
        <f t="shared" si="4"/>
        <v>9760.1555754392957</v>
      </c>
      <c r="P68" s="31">
        <f t="shared" si="4"/>
        <v>6475.1191151558005</v>
      </c>
      <c r="Q68" s="31">
        <f t="shared" si="5"/>
        <v>28111.804505872402</v>
      </c>
      <c r="R68" s="31">
        <f>Q68+M68+I68+E68</f>
        <v>108495.37455148836</v>
      </c>
    </row>
    <row r="69" spans="1:18" s="26" customFormat="1" x14ac:dyDescent="0.2">
      <c r="A69" s="30" t="s">
        <v>120</v>
      </c>
      <c r="B69" s="31">
        <v>5204.1989504213279</v>
      </c>
      <c r="C69" s="31">
        <v>6323.3368959000245</v>
      </c>
      <c r="D69" s="31">
        <v>9438.6627960459082</v>
      </c>
      <c r="E69" s="31">
        <f t="shared" si="0"/>
        <v>20966.198642367261</v>
      </c>
      <c r="F69" s="31">
        <v>11556.586398676176</v>
      </c>
      <c r="G69" s="31">
        <v>13634.392571864062</v>
      </c>
      <c r="H69" s="31">
        <v>11966.060850915599</v>
      </c>
      <c r="I69" s="31">
        <f t="shared" si="1"/>
        <v>37157.039821455837</v>
      </c>
      <c r="J69" s="31">
        <f t="shared" si="2"/>
        <v>12712.245038543795</v>
      </c>
      <c r="K69" s="31">
        <f t="shared" si="2"/>
        <v>14997.83182905047</v>
      </c>
      <c r="L69" s="31">
        <f t="shared" si="2"/>
        <v>13162.666936007159</v>
      </c>
      <c r="M69" s="31">
        <f t="shared" si="3"/>
        <v>40872.743803601428</v>
      </c>
      <c r="N69" s="31">
        <f t="shared" si="4"/>
        <v>15254.694046252553</v>
      </c>
      <c r="O69" s="31">
        <f t="shared" si="4"/>
        <v>17997.398194860565</v>
      </c>
      <c r="P69" s="31">
        <f t="shared" si="4"/>
        <v>15795.20032320859</v>
      </c>
      <c r="Q69" s="31">
        <f t="shared" si="5"/>
        <v>49047.29256432171</v>
      </c>
      <c r="R69" s="31">
        <f>Q69+M69+I69+E69</f>
        <v>148043.27483174624</v>
      </c>
    </row>
    <row r="70" spans="1:18" s="26" customFormat="1" ht="15" x14ac:dyDescent="0.25">
      <c r="A70" s="32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</row>
    <row r="71" spans="1:18" s="26" customFormat="1" ht="18.75" x14ac:dyDescent="0.3">
      <c r="A71" s="27" t="s">
        <v>131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1:18" s="26" customFormat="1" ht="14.25" customHeight="1" x14ac:dyDescent="0.2">
      <c r="A72" s="30" t="s">
        <v>76</v>
      </c>
      <c r="B72" s="31">
        <v>9935.9805851677793</v>
      </c>
      <c r="C72" s="31">
        <v>11041.976614105006</v>
      </c>
      <c r="D72" s="31">
        <v>11795.492607803708</v>
      </c>
      <c r="E72" s="31">
        <f t="shared" ref="E72:E123" si="6">SUM(B72:D72)</f>
        <v>32773.449807076497</v>
      </c>
      <c r="F72" s="31">
        <v>13025.575996085108</v>
      </c>
      <c r="G72" s="31">
        <v>13667.59320312672</v>
      </c>
      <c r="H72" s="31">
        <v>14566.776966490321</v>
      </c>
      <c r="I72" s="31">
        <f t="shared" ref="I72:I123" si="7">SUM(F72:H72)</f>
        <v>41259.946165702146</v>
      </c>
      <c r="J72" s="31">
        <f t="shared" ref="J72:L123" si="8">1.1*F72</f>
        <v>14328.13359569362</v>
      </c>
      <c r="K72" s="31">
        <f t="shared" si="8"/>
        <v>15034.352523439393</v>
      </c>
      <c r="L72" s="31">
        <f t="shared" si="8"/>
        <v>16023.454663139355</v>
      </c>
      <c r="M72" s="31">
        <f t="shared" ref="M72:M123" si="9">SUM(J72:L72)</f>
        <v>45385.940782272366</v>
      </c>
      <c r="N72" s="31">
        <f t="shared" ref="N72:P123" si="10">1.2*J72</f>
        <v>17193.760314832343</v>
      </c>
      <c r="O72" s="31">
        <f t="shared" si="10"/>
        <v>18041.223028127271</v>
      </c>
      <c r="P72" s="31">
        <f t="shared" si="10"/>
        <v>19228.145595767226</v>
      </c>
      <c r="Q72" s="31">
        <f t="shared" ref="Q72:Q123" si="11">SUM(N72:P72)</f>
        <v>54463.128938726848</v>
      </c>
      <c r="R72" s="31">
        <f>Q72+M72+I72+E72</f>
        <v>173882.46569377783</v>
      </c>
    </row>
    <row r="73" spans="1:18" s="26" customFormat="1" x14ac:dyDescent="0.2">
      <c r="A73" s="30" t="s">
        <v>118</v>
      </c>
      <c r="B73" s="31">
        <v>5835.7026242297643</v>
      </c>
      <c r="C73" s="31">
        <v>6630.581071043187</v>
      </c>
      <c r="D73" s="31">
        <v>7553.14361225424</v>
      </c>
      <c r="E73" s="31">
        <f t="shared" si="6"/>
        <v>20019.427307527192</v>
      </c>
      <c r="F73" s="31">
        <v>7914.6154851264073</v>
      </c>
      <c r="G73" s="31">
        <v>9533.1462591808868</v>
      </c>
      <c r="H73" s="31">
        <v>10185.95367138286</v>
      </c>
      <c r="I73" s="31">
        <f t="shared" si="7"/>
        <v>27633.715415690156</v>
      </c>
      <c r="J73" s="31">
        <f t="shared" si="8"/>
        <v>8706.0770336390488</v>
      </c>
      <c r="K73" s="31">
        <f t="shared" si="8"/>
        <v>10486.460885098977</v>
      </c>
      <c r="L73" s="31">
        <f t="shared" si="8"/>
        <v>11204.549038521147</v>
      </c>
      <c r="M73" s="31">
        <f t="shared" si="9"/>
        <v>30397.086957259169</v>
      </c>
      <c r="N73" s="31">
        <f t="shared" si="10"/>
        <v>10447.292440366859</v>
      </c>
      <c r="O73" s="31">
        <f t="shared" si="10"/>
        <v>12583.753062118773</v>
      </c>
      <c r="P73" s="31">
        <f t="shared" si="10"/>
        <v>13445.458846225376</v>
      </c>
      <c r="Q73" s="31">
        <f t="shared" si="11"/>
        <v>36476.504348711009</v>
      </c>
      <c r="R73" s="31">
        <f>Q73+M73+I73+E73</f>
        <v>114526.73402918753</v>
      </c>
    </row>
    <row r="74" spans="1:18" s="26" customFormat="1" x14ac:dyDescent="0.2">
      <c r="A74" s="30" t="s">
        <v>119</v>
      </c>
      <c r="B74" s="31">
        <v>16142.146919903347</v>
      </c>
      <c r="C74" s="31">
        <v>16606.125741798965</v>
      </c>
      <c r="D74" s="31">
        <v>13610.045442271445</v>
      </c>
      <c r="E74" s="31">
        <f t="shared" si="6"/>
        <v>46358.318103973761</v>
      </c>
      <c r="F74" s="31">
        <v>11696.582393833709</v>
      </c>
      <c r="G74" s="31">
        <v>9612.2744303568816</v>
      </c>
      <c r="H74" s="31">
        <v>6377.0112497746513</v>
      </c>
      <c r="I74" s="31">
        <f t="shared" si="7"/>
        <v>27685.868073965241</v>
      </c>
      <c r="J74" s="31">
        <f t="shared" si="8"/>
        <v>12866.240633217081</v>
      </c>
      <c r="K74" s="31">
        <f t="shared" si="8"/>
        <v>10573.50187339257</v>
      </c>
      <c r="L74" s="31">
        <f t="shared" si="8"/>
        <v>7014.7123747521173</v>
      </c>
      <c r="M74" s="31">
        <f t="shared" si="9"/>
        <v>30454.454881361769</v>
      </c>
      <c r="N74" s="31">
        <f t="shared" si="10"/>
        <v>15439.488759860496</v>
      </c>
      <c r="O74" s="31">
        <f t="shared" si="10"/>
        <v>12688.202248071084</v>
      </c>
      <c r="P74" s="31">
        <f t="shared" si="10"/>
        <v>8417.6548497025397</v>
      </c>
      <c r="Q74" s="31">
        <f t="shared" si="11"/>
        <v>36545.345857634122</v>
      </c>
      <c r="R74" s="31">
        <f>Q74+M74+I74+E74</f>
        <v>141043.9869169349</v>
      </c>
    </row>
    <row r="75" spans="1:18" s="26" customFormat="1" x14ac:dyDescent="0.2">
      <c r="A75" s="30" t="s">
        <v>120</v>
      </c>
      <c r="B75" s="31">
        <v>6765.4586355477268</v>
      </c>
      <c r="C75" s="31">
        <v>8220.3379646700323</v>
      </c>
      <c r="D75" s="31">
        <v>12270.26163485968</v>
      </c>
      <c r="E75" s="31">
        <f t="shared" si="6"/>
        <v>27256.058235077442</v>
      </c>
      <c r="F75" s="31">
        <v>15023.56231827903</v>
      </c>
      <c r="G75" s="31">
        <v>17724.710343423281</v>
      </c>
      <c r="H75" s="31">
        <v>15555.879106190279</v>
      </c>
      <c r="I75" s="31">
        <f t="shared" si="7"/>
        <v>48304.151767892588</v>
      </c>
      <c r="J75" s="31">
        <f t="shared" si="8"/>
        <v>16525.918550106933</v>
      </c>
      <c r="K75" s="31">
        <f t="shared" si="8"/>
        <v>19497.18137776561</v>
      </c>
      <c r="L75" s="31">
        <f t="shared" si="8"/>
        <v>17111.467016809307</v>
      </c>
      <c r="M75" s="31">
        <f t="shared" si="9"/>
        <v>53134.56694468185</v>
      </c>
      <c r="N75" s="31">
        <f t="shared" si="10"/>
        <v>19831.102260128318</v>
      </c>
      <c r="O75" s="31">
        <f t="shared" si="10"/>
        <v>23396.617653318732</v>
      </c>
      <c r="P75" s="31">
        <f t="shared" si="10"/>
        <v>20533.760420171169</v>
      </c>
      <c r="Q75" s="31">
        <f t="shared" si="11"/>
        <v>63761.480333618223</v>
      </c>
      <c r="R75" s="31">
        <f>Q75+M75+I75+E75</f>
        <v>192456.25728127011</v>
      </c>
    </row>
    <row r="76" spans="1:18" s="26" customFormat="1" ht="15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s="26" customFormat="1" ht="18.75" x14ac:dyDescent="0.3">
      <c r="A77" s="27" t="s">
        <v>132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8" s="26" customFormat="1" x14ac:dyDescent="0.2">
      <c r="A78" s="30" t="s">
        <v>76</v>
      </c>
      <c r="B78" s="31">
        <v>6541.820999999999</v>
      </c>
      <c r="C78" s="31">
        <v>7270.0055999999995</v>
      </c>
      <c r="D78" s="31">
        <v>7766.1183599999995</v>
      </c>
      <c r="E78" s="31">
        <f t="shared" si="6"/>
        <v>21577.944959999997</v>
      </c>
      <c r="F78" s="31">
        <v>8576.0017199999984</v>
      </c>
      <c r="G78" s="31">
        <v>8998.7039999999997</v>
      </c>
      <c r="H78" s="31">
        <v>9590.7240000000002</v>
      </c>
      <c r="I78" s="31">
        <f t="shared" si="7"/>
        <v>27165.42972</v>
      </c>
      <c r="J78" s="31">
        <f t="shared" si="8"/>
        <v>9433.6018919999988</v>
      </c>
      <c r="K78" s="31">
        <f t="shared" si="8"/>
        <v>9898.5744000000013</v>
      </c>
      <c r="L78" s="31">
        <f t="shared" si="8"/>
        <v>10549.796400000001</v>
      </c>
      <c r="M78" s="31">
        <f t="shared" si="9"/>
        <v>29881.972692000003</v>
      </c>
      <c r="N78" s="31">
        <f t="shared" si="10"/>
        <v>11320.322270399998</v>
      </c>
      <c r="O78" s="31">
        <f t="shared" si="10"/>
        <v>11878.289280000001</v>
      </c>
      <c r="P78" s="31">
        <f t="shared" si="10"/>
        <v>12659.75568</v>
      </c>
      <c r="Q78" s="31">
        <f t="shared" si="11"/>
        <v>35858.367230399999</v>
      </c>
      <c r="R78" s="31">
        <f>Q78+M78+I78+E78</f>
        <v>114483.7146024</v>
      </c>
    </row>
    <row r="79" spans="1:18" s="26" customFormat="1" x14ac:dyDescent="0.2">
      <c r="A79" s="30" t="s">
        <v>118</v>
      </c>
      <c r="B79" s="31">
        <v>3842.2097999999996</v>
      </c>
      <c r="C79" s="31">
        <v>4365.55548</v>
      </c>
      <c r="D79" s="31">
        <v>4972.9679999999998</v>
      </c>
      <c r="E79" s="31">
        <f t="shared" si="6"/>
        <v>13180.73328</v>
      </c>
      <c r="F79" s="31">
        <v>5210.9600399999999</v>
      </c>
      <c r="G79" s="31">
        <v>6276.5960400000004</v>
      </c>
      <c r="H79" s="31">
        <v>6706.4025599999995</v>
      </c>
      <c r="I79" s="31">
        <f t="shared" si="7"/>
        <v>18193.958640000001</v>
      </c>
      <c r="J79" s="31">
        <f t="shared" si="8"/>
        <v>5732.0560440000008</v>
      </c>
      <c r="K79" s="31">
        <f t="shared" si="8"/>
        <v>6904.2556440000008</v>
      </c>
      <c r="L79" s="31">
        <f t="shared" si="8"/>
        <v>7377.0428160000001</v>
      </c>
      <c r="M79" s="31">
        <f t="shared" si="9"/>
        <v>20013.354504000003</v>
      </c>
      <c r="N79" s="31">
        <f t="shared" si="10"/>
        <v>6878.467252800001</v>
      </c>
      <c r="O79" s="31">
        <f t="shared" si="10"/>
        <v>8285.1067727999998</v>
      </c>
      <c r="P79" s="31">
        <f t="shared" si="10"/>
        <v>8852.4513791999998</v>
      </c>
      <c r="Q79" s="31">
        <f t="shared" si="11"/>
        <v>24016.025404799999</v>
      </c>
      <c r="R79" s="31">
        <f>Q79+M79+I79+E79</f>
        <v>75404.071828800006</v>
      </c>
    </row>
    <row r="80" spans="1:18" s="26" customFormat="1" x14ac:dyDescent="0.2">
      <c r="A80" s="30" t="s">
        <v>119</v>
      </c>
      <c r="B80" s="31">
        <v>10627.94304</v>
      </c>
      <c r="C80" s="31">
        <v>10933.425360000001</v>
      </c>
      <c r="D80" s="31">
        <v>8960.8147199999985</v>
      </c>
      <c r="E80" s="31">
        <f t="shared" si="6"/>
        <v>30522.183119999998</v>
      </c>
      <c r="F80" s="31">
        <v>7700.9961599999997</v>
      </c>
      <c r="G80" s="31">
        <v>6328.6937999999991</v>
      </c>
      <c r="H80" s="31">
        <v>4198.6058400000002</v>
      </c>
      <c r="I80" s="31">
        <f t="shared" si="7"/>
        <v>18228.2958</v>
      </c>
      <c r="J80" s="31">
        <f t="shared" si="8"/>
        <v>8471.0957760000001</v>
      </c>
      <c r="K80" s="31">
        <f t="shared" si="8"/>
        <v>6961.5631799999992</v>
      </c>
      <c r="L80" s="31">
        <f t="shared" si="8"/>
        <v>4618.4664240000002</v>
      </c>
      <c r="M80" s="31">
        <f t="shared" si="9"/>
        <v>20051.125379999998</v>
      </c>
      <c r="N80" s="31">
        <f t="shared" si="10"/>
        <v>10165.314931200001</v>
      </c>
      <c r="O80" s="31">
        <f t="shared" si="10"/>
        <v>8353.8758159999979</v>
      </c>
      <c r="P80" s="31">
        <f t="shared" si="10"/>
        <v>5542.1597087999999</v>
      </c>
      <c r="Q80" s="31">
        <f t="shared" si="11"/>
        <v>24061.350456</v>
      </c>
      <c r="R80" s="31">
        <f>Q80+M80+I80+E80</f>
        <v>92862.954755999992</v>
      </c>
    </row>
    <row r="81" spans="1:18" s="26" customFormat="1" x14ac:dyDescent="0.2">
      <c r="A81" s="30" t="s">
        <v>120</v>
      </c>
      <c r="B81" s="31">
        <v>4454.3584799999999</v>
      </c>
      <c r="C81" s="31">
        <v>5412.2468400000007</v>
      </c>
      <c r="D81" s="31">
        <v>8078.7049199999983</v>
      </c>
      <c r="E81" s="31">
        <f t="shared" si="6"/>
        <v>17945.310239999999</v>
      </c>
      <c r="F81" s="31">
        <v>9891.4701600000008</v>
      </c>
      <c r="G81" s="31">
        <v>11669.898239999999</v>
      </c>
      <c r="H81" s="31">
        <v>10241.946</v>
      </c>
      <c r="I81" s="31">
        <f t="shared" si="7"/>
        <v>31803.314399999999</v>
      </c>
      <c r="J81" s="31">
        <f t="shared" si="8"/>
        <v>10880.617176000002</v>
      </c>
      <c r="K81" s="31">
        <f t="shared" si="8"/>
        <v>12836.888063999999</v>
      </c>
      <c r="L81" s="31">
        <f t="shared" si="8"/>
        <v>11266.140600000001</v>
      </c>
      <c r="M81" s="31">
        <f t="shared" si="9"/>
        <v>34983.645839999997</v>
      </c>
      <c r="N81" s="31">
        <f t="shared" si="10"/>
        <v>13056.740611200001</v>
      </c>
      <c r="O81" s="31">
        <f t="shared" si="10"/>
        <v>15404.265676799998</v>
      </c>
      <c r="P81" s="31">
        <f t="shared" si="10"/>
        <v>13519.36872</v>
      </c>
      <c r="Q81" s="31">
        <f t="shared" si="11"/>
        <v>41980.375007999995</v>
      </c>
      <c r="R81" s="31">
        <f>Q81+M81+I81+E81</f>
        <v>126712.64548799998</v>
      </c>
    </row>
    <row r="82" spans="1:18" s="26" customFormat="1" ht="15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s="26" customFormat="1" ht="18.75" x14ac:dyDescent="0.3">
      <c r="A83" s="27" t="s">
        <v>133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1:18" s="26" customFormat="1" x14ac:dyDescent="0.2">
      <c r="A84" s="30" t="s">
        <v>76</v>
      </c>
      <c r="B84" s="31">
        <v>8504.3672999999999</v>
      </c>
      <c r="C84" s="31">
        <v>9451.0072799999998</v>
      </c>
      <c r="D84" s="31">
        <v>10095.953868000001</v>
      </c>
      <c r="E84" s="31">
        <f t="shared" si="6"/>
        <v>28051.328448</v>
      </c>
      <c r="F84" s="31">
        <v>11148.802235999998</v>
      </c>
      <c r="G84" s="31">
        <v>11698.315200000001</v>
      </c>
      <c r="H84" s="31">
        <v>12467.941200000001</v>
      </c>
      <c r="I84" s="31">
        <f t="shared" si="7"/>
        <v>35315.058636000002</v>
      </c>
      <c r="J84" s="31">
        <f t="shared" si="8"/>
        <v>12263.682459599999</v>
      </c>
      <c r="K84" s="31">
        <f t="shared" si="8"/>
        <v>12868.146720000002</v>
      </c>
      <c r="L84" s="31">
        <f t="shared" si="8"/>
        <v>13714.735320000002</v>
      </c>
      <c r="M84" s="31">
        <f t="shared" si="9"/>
        <v>38846.564499600005</v>
      </c>
      <c r="N84" s="31">
        <f t="shared" si="10"/>
        <v>14716.418951519998</v>
      </c>
      <c r="O84" s="31">
        <f t="shared" si="10"/>
        <v>15441.776064000001</v>
      </c>
      <c r="P84" s="31">
        <f t="shared" si="10"/>
        <v>16457.682384</v>
      </c>
      <c r="Q84" s="31">
        <f t="shared" si="11"/>
        <v>46615.877399520003</v>
      </c>
      <c r="R84" s="31">
        <f>Q84+M84+I84+E84</f>
        <v>148828.82898312001</v>
      </c>
    </row>
    <row r="85" spans="1:18" s="26" customFormat="1" x14ac:dyDescent="0.2">
      <c r="A85" s="30" t="s">
        <v>118</v>
      </c>
      <c r="B85" s="31">
        <v>4994.8727399999998</v>
      </c>
      <c r="C85" s="31">
        <v>5675.2221239999999</v>
      </c>
      <c r="D85" s="31">
        <v>6464.8584000000001</v>
      </c>
      <c r="E85" s="31">
        <f t="shared" si="6"/>
        <v>17134.953264</v>
      </c>
      <c r="F85" s="31">
        <v>6774.2480519999999</v>
      </c>
      <c r="G85" s="31">
        <v>8159.5748520000006</v>
      </c>
      <c r="H85" s="31">
        <v>8718.3233280000004</v>
      </c>
      <c r="I85" s="31">
        <f t="shared" si="7"/>
        <v>23652.146231999999</v>
      </c>
      <c r="J85" s="31">
        <f t="shared" si="8"/>
        <v>7451.6728572000002</v>
      </c>
      <c r="K85" s="31">
        <f t="shared" si="8"/>
        <v>8975.5323372000021</v>
      </c>
      <c r="L85" s="31">
        <f t="shared" si="8"/>
        <v>9590.155660800001</v>
      </c>
      <c r="M85" s="31">
        <f t="shared" si="9"/>
        <v>26017.360855200001</v>
      </c>
      <c r="N85" s="31">
        <f t="shared" si="10"/>
        <v>8942.0074286399995</v>
      </c>
      <c r="O85" s="31">
        <f t="shared" si="10"/>
        <v>10770.638804640002</v>
      </c>
      <c r="P85" s="31">
        <f t="shared" si="10"/>
        <v>11508.186792960001</v>
      </c>
      <c r="Q85" s="31">
        <f t="shared" si="11"/>
        <v>31220.833026240001</v>
      </c>
      <c r="R85" s="31">
        <f>Q85+M85+I85+E85</f>
        <v>98025.293377440001</v>
      </c>
    </row>
    <row r="86" spans="1:18" s="26" customFormat="1" x14ac:dyDescent="0.2">
      <c r="A86" s="30" t="s">
        <v>119</v>
      </c>
      <c r="B86" s="31">
        <v>13816.325952000001</v>
      </c>
      <c r="C86" s="31">
        <v>14213.452968000001</v>
      </c>
      <c r="D86" s="31">
        <v>11649.059135999998</v>
      </c>
      <c r="E86" s="31">
        <f t="shared" si="6"/>
        <v>39678.838056000001</v>
      </c>
      <c r="F86" s="31">
        <v>10011.295007999999</v>
      </c>
      <c r="G86" s="31">
        <v>8227.3019399999994</v>
      </c>
      <c r="H86" s="31">
        <v>5458.1875920000002</v>
      </c>
      <c r="I86" s="31">
        <f t="shared" si="7"/>
        <v>23696.784540000001</v>
      </c>
      <c r="J86" s="31">
        <f t="shared" si="8"/>
        <v>11012.424508800001</v>
      </c>
      <c r="K86" s="31">
        <f t="shared" si="8"/>
        <v>9050.032134000001</v>
      </c>
      <c r="L86" s="31">
        <f t="shared" si="8"/>
        <v>6004.0063512000006</v>
      </c>
      <c r="M86" s="31">
        <f t="shared" si="9"/>
        <v>26066.462994000005</v>
      </c>
      <c r="N86" s="31">
        <f t="shared" si="10"/>
        <v>13214.90941056</v>
      </c>
      <c r="O86" s="31">
        <f t="shared" si="10"/>
        <v>10860.038560800002</v>
      </c>
      <c r="P86" s="31">
        <f t="shared" si="10"/>
        <v>7204.8076214400007</v>
      </c>
      <c r="Q86" s="31">
        <f t="shared" si="11"/>
        <v>31279.7555928</v>
      </c>
      <c r="R86" s="31">
        <f>Q86+M86+I86+E86</f>
        <v>120721.84118280001</v>
      </c>
    </row>
    <row r="87" spans="1:18" s="26" customFormat="1" x14ac:dyDescent="0.2">
      <c r="A87" s="30" t="s">
        <v>120</v>
      </c>
      <c r="B87" s="31">
        <v>5790.6660240000001</v>
      </c>
      <c r="C87" s="31">
        <v>7035.920892000001</v>
      </c>
      <c r="D87" s="31">
        <v>10502.316395999998</v>
      </c>
      <c r="E87" s="31">
        <f t="shared" si="6"/>
        <v>23328.903311999999</v>
      </c>
      <c r="F87" s="31">
        <v>12858.911208000001</v>
      </c>
      <c r="G87" s="31">
        <v>15170.867711999999</v>
      </c>
      <c r="H87" s="31">
        <v>13314.5298</v>
      </c>
      <c r="I87" s="31">
        <f t="shared" si="7"/>
        <v>41344.308720000001</v>
      </c>
      <c r="J87" s="31">
        <f t="shared" si="8"/>
        <v>14144.802328800002</v>
      </c>
      <c r="K87" s="31">
        <f t="shared" si="8"/>
        <v>16687.954483199999</v>
      </c>
      <c r="L87" s="31">
        <f t="shared" si="8"/>
        <v>14645.982780000002</v>
      </c>
      <c r="M87" s="31">
        <f t="shared" si="9"/>
        <v>45478.739591999998</v>
      </c>
      <c r="N87" s="31">
        <f t="shared" si="10"/>
        <v>16973.762794560003</v>
      </c>
      <c r="O87" s="31">
        <f t="shared" si="10"/>
        <v>20025.545379839998</v>
      </c>
      <c r="P87" s="31">
        <f t="shared" si="10"/>
        <v>17575.179336000001</v>
      </c>
      <c r="Q87" s="31">
        <f t="shared" si="11"/>
        <v>54574.487510400002</v>
      </c>
      <c r="R87" s="31">
        <f>Q87+M87+I87+E87</f>
        <v>164726.43913440002</v>
      </c>
    </row>
    <row r="88" spans="1:18" s="26" customFormat="1" ht="15" x14ac:dyDescent="0.25">
      <c r="A88" s="32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</row>
    <row r="89" spans="1:18" s="26" customFormat="1" ht="18.75" x14ac:dyDescent="0.3">
      <c r="A89" s="27" t="s">
        <v>134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1:18" s="26" customFormat="1" x14ac:dyDescent="0.2">
      <c r="A90" s="30" t="s">
        <v>76</v>
      </c>
      <c r="B90" s="31">
        <v>8419.3236269999998</v>
      </c>
      <c r="C90" s="31">
        <v>9356.4972072</v>
      </c>
      <c r="D90" s="31">
        <v>9994.9943293200013</v>
      </c>
      <c r="E90" s="31">
        <f t="shared" si="6"/>
        <v>27770.815163520001</v>
      </c>
      <c r="F90" s="31">
        <v>11037.314213639998</v>
      </c>
      <c r="G90" s="31">
        <v>11581.332048</v>
      </c>
      <c r="H90" s="31">
        <v>12343.261788000002</v>
      </c>
      <c r="I90" s="31">
        <f t="shared" si="7"/>
        <v>34961.908049639998</v>
      </c>
      <c r="J90" s="31">
        <f t="shared" si="8"/>
        <v>12141.045635003999</v>
      </c>
      <c r="K90" s="31">
        <f t="shared" si="8"/>
        <v>12739.465252800001</v>
      </c>
      <c r="L90" s="31">
        <f t="shared" si="8"/>
        <v>13577.587966800003</v>
      </c>
      <c r="M90" s="31">
        <f t="shared" si="9"/>
        <v>38458.098854604003</v>
      </c>
      <c r="N90" s="31">
        <f t="shared" si="10"/>
        <v>14569.254762004797</v>
      </c>
      <c r="O90" s="31">
        <f t="shared" si="10"/>
        <v>15287.358303360001</v>
      </c>
      <c r="P90" s="31">
        <f t="shared" si="10"/>
        <v>16293.105560160004</v>
      </c>
      <c r="Q90" s="31">
        <f t="shared" si="11"/>
        <v>46149.718625524802</v>
      </c>
      <c r="R90" s="31">
        <f>Q90+M90+I90+E90</f>
        <v>147340.54069328881</v>
      </c>
    </row>
    <row r="91" spans="1:18" s="26" customFormat="1" x14ac:dyDescent="0.2">
      <c r="A91" s="30" t="s">
        <v>118</v>
      </c>
      <c r="B91" s="31">
        <v>4944.9240125999995</v>
      </c>
      <c r="C91" s="31">
        <v>5618.46990276</v>
      </c>
      <c r="D91" s="31">
        <v>6400.2098159999996</v>
      </c>
      <c r="E91" s="31">
        <f t="shared" si="6"/>
        <v>16963.603731359999</v>
      </c>
      <c r="F91" s="31">
        <v>6706.5055714800001</v>
      </c>
      <c r="G91" s="31">
        <v>8077.979103480001</v>
      </c>
      <c r="H91" s="31">
        <v>8631.14009472</v>
      </c>
      <c r="I91" s="31">
        <f t="shared" si="7"/>
        <v>23415.624769679998</v>
      </c>
      <c r="J91" s="31">
        <f t="shared" si="8"/>
        <v>7377.1561286280003</v>
      </c>
      <c r="K91" s="31">
        <f t="shared" si="8"/>
        <v>8885.7770138280011</v>
      </c>
      <c r="L91" s="31">
        <f t="shared" si="8"/>
        <v>9494.2541041920013</v>
      </c>
      <c r="M91" s="31">
        <f t="shared" si="9"/>
        <v>25757.187246648002</v>
      </c>
      <c r="N91" s="31">
        <f t="shared" si="10"/>
        <v>8852.5873543535999</v>
      </c>
      <c r="O91" s="31">
        <f t="shared" si="10"/>
        <v>10662.932416593601</v>
      </c>
      <c r="P91" s="31">
        <f t="shared" si="10"/>
        <v>11393.1049250304</v>
      </c>
      <c r="Q91" s="31">
        <f t="shared" si="11"/>
        <v>30908.624695977604</v>
      </c>
      <c r="R91" s="31">
        <f>Q91+M91+I91+E91</f>
        <v>97045.040443665595</v>
      </c>
    </row>
    <row r="92" spans="1:18" s="26" customFormat="1" x14ac:dyDescent="0.2">
      <c r="A92" s="30" t="s">
        <v>119</v>
      </c>
      <c r="B92" s="31">
        <v>13678.16269248</v>
      </c>
      <c r="C92" s="31">
        <v>14071.31843832</v>
      </c>
      <c r="D92" s="31">
        <v>11532.568544639998</v>
      </c>
      <c r="E92" s="31">
        <f t="shared" si="6"/>
        <v>39282.049675439994</v>
      </c>
      <c r="F92" s="31">
        <v>9911.1820579199994</v>
      </c>
      <c r="G92" s="31">
        <v>8145.0289205999989</v>
      </c>
      <c r="H92" s="31">
        <v>5403.6057160800001</v>
      </c>
      <c r="I92" s="31">
        <f t="shared" si="7"/>
        <v>23459.816694599998</v>
      </c>
      <c r="J92" s="31">
        <f t="shared" si="8"/>
        <v>10902.300263712001</v>
      </c>
      <c r="K92" s="31">
        <f t="shared" si="8"/>
        <v>8959.5318126599996</v>
      </c>
      <c r="L92" s="31">
        <f t="shared" si="8"/>
        <v>5943.9662876880002</v>
      </c>
      <c r="M92" s="31">
        <f t="shared" si="9"/>
        <v>25805.79836406</v>
      </c>
      <c r="N92" s="31">
        <f t="shared" si="10"/>
        <v>13082.7603164544</v>
      </c>
      <c r="O92" s="31">
        <f t="shared" si="10"/>
        <v>10751.438175191999</v>
      </c>
      <c r="P92" s="31">
        <f t="shared" si="10"/>
        <v>7132.7595452256</v>
      </c>
      <c r="Q92" s="31">
        <f t="shared" si="11"/>
        <v>30966.958036871998</v>
      </c>
      <c r="R92" s="31">
        <f>Q92+M92+I92+E92</f>
        <v>119514.62277097198</v>
      </c>
    </row>
    <row r="93" spans="1:18" s="26" customFormat="1" x14ac:dyDescent="0.2">
      <c r="A93" s="30" t="s">
        <v>120</v>
      </c>
      <c r="B93" s="31">
        <v>5732.7593637600003</v>
      </c>
      <c r="C93" s="31">
        <v>6965.5616830800009</v>
      </c>
      <c r="D93" s="31">
        <v>10397.293232039998</v>
      </c>
      <c r="E93" s="31">
        <f t="shared" si="6"/>
        <v>23095.614278879999</v>
      </c>
      <c r="F93" s="31">
        <v>12730.322095920001</v>
      </c>
      <c r="G93" s="31">
        <v>15019.15903488</v>
      </c>
      <c r="H93" s="31">
        <v>13181.384502000001</v>
      </c>
      <c r="I93" s="31">
        <f t="shared" si="7"/>
        <v>40930.8656328</v>
      </c>
      <c r="J93" s="31">
        <f t="shared" si="8"/>
        <v>14003.354305512003</v>
      </c>
      <c r="K93" s="31">
        <f t="shared" si="8"/>
        <v>16521.074938368001</v>
      </c>
      <c r="L93" s="31">
        <f t="shared" si="8"/>
        <v>14499.522952200003</v>
      </c>
      <c r="M93" s="31">
        <f t="shared" si="9"/>
        <v>45023.952196080005</v>
      </c>
      <c r="N93" s="31">
        <f t="shared" si="10"/>
        <v>16804.025166614403</v>
      </c>
      <c r="O93" s="31">
        <f t="shared" si="10"/>
        <v>19825.289926041602</v>
      </c>
      <c r="P93" s="31">
        <f t="shared" si="10"/>
        <v>17399.427542640002</v>
      </c>
      <c r="Q93" s="31">
        <f t="shared" si="11"/>
        <v>54028.742635296003</v>
      </c>
      <c r="R93" s="31">
        <f>Q93+M93+I93+E93</f>
        <v>163079.17474305601</v>
      </c>
    </row>
    <row r="94" spans="1:18" s="26" customFormat="1" ht="15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s="26" customFormat="1" ht="18.75" x14ac:dyDescent="0.3">
      <c r="A95" s="27" t="s">
        <v>135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1:18" s="26" customFormat="1" x14ac:dyDescent="0.2">
      <c r="A96" s="30" t="s">
        <v>76</v>
      </c>
      <c r="B96" s="31">
        <v>7156.4250829499997</v>
      </c>
      <c r="C96" s="31">
        <v>7953.0226261199996</v>
      </c>
      <c r="D96" s="31">
        <v>8495.7451799220016</v>
      </c>
      <c r="E96" s="31">
        <f t="shared" si="6"/>
        <v>23605.192888992002</v>
      </c>
      <c r="F96" s="31">
        <v>9381.717081593999</v>
      </c>
      <c r="G96" s="31">
        <v>9844.1322407999996</v>
      </c>
      <c r="H96" s="31">
        <v>10491.772519800001</v>
      </c>
      <c r="I96" s="31">
        <f t="shared" si="7"/>
        <v>29717.621842193999</v>
      </c>
      <c r="J96" s="31">
        <f t="shared" si="8"/>
        <v>10319.8887897534</v>
      </c>
      <c r="K96" s="31">
        <f t="shared" si="8"/>
        <v>10828.545464880001</v>
      </c>
      <c r="L96" s="31">
        <f t="shared" si="8"/>
        <v>11540.949771780002</v>
      </c>
      <c r="M96" s="31">
        <f t="shared" si="9"/>
        <v>32689.384026413405</v>
      </c>
      <c r="N96" s="31">
        <f t="shared" si="10"/>
        <v>12383.866547704079</v>
      </c>
      <c r="O96" s="31">
        <f t="shared" si="10"/>
        <v>12994.254557856</v>
      </c>
      <c r="P96" s="31">
        <f t="shared" si="10"/>
        <v>13849.139726136002</v>
      </c>
      <c r="Q96" s="31">
        <f t="shared" si="11"/>
        <v>39227.260831696083</v>
      </c>
      <c r="R96" s="31">
        <f>Q96+M96+I96+E96</f>
        <v>125239.4595892955</v>
      </c>
    </row>
    <row r="97" spans="1:18" s="26" customFormat="1" x14ac:dyDescent="0.2">
      <c r="A97" s="30" t="s">
        <v>118</v>
      </c>
      <c r="B97" s="31">
        <v>4203.1854107099998</v>
      </c>
      <c r="C97" s="31">
        <v>4775.6994173459998</v>
      </c>
      <c r="D97" s="31">
        <v>5440.1783435999996</v>
      </c>
      <c r="E97" s="31">
        <f t="shared" si="6"/>
        <v>14419.063171655998</v>
      </c>
      <c r="F97" s="31">
        <v>5700.5297357580002</v>
      </c>
      <c r="G97" s="31">
        <v>6866.2822379580002</v>
      </c>
      <c r="H97" s="31">
        <v>7336.4690805119999</v>
      </c>
      <c r="I97" s="31">
        <f t="shared" si="7"/>
        <v>19903.281054228002</v>
      </c>
      <c r="J97" s="31">
        <f t="shared" si="8"/>
        <v>6270.5827093338012</v>
      </c>
      <c r="K97" s="31">
        <f t="shared" si="8"/>
        <v>7552.9104617538005</v>
      </c>
      <c r="L97" s="31">
        <f t="shared" si="8"/>
        <v>8070.1159885632005</v>
      </c>
      <c r="M97" s="31">
        <f t="shared" si="9"/>
        <v>21893.609159650801</v>
      </c>
      <c r="N97" s="31">
        <f t="shared" si="10"/>
        <v>7524.6992512005609</v>
      </c>
      <c r="O97" s="31">
        <f t="shared" si="10"/>
        <v>9063.4925541045595</v>
      </c>
      <c r="P97" s="31">
        <f t="shared" si="10"/>
        <v>9684.139186275841</v>
      </c>
      <c r="Q97" s="31">
        <f t="shared" si="11"/>
        <v>26272.330991580959</v>
      </c>
      <c r="R97" s="31">
        <f>Q97+M97+I97+E97</f>
        <v>82488.284377115764</v>
      </c>
    </row>
    <row r="98" spans="1:18" s="26" customFormat="1" x14ac:dyDescent="0.2">
      <c r="A98" s="30" t="s">
        <v>119</v>
      </c>
      <c r="B98" s="31">
        <v>11626.438288608</v>
      </c>
      <c r="C98" s="31">
        <v>11960.620672572</v>
      </c>
      <c r="D98" s="31">
        <v>9802.6832629439978</v>
      </c>
      <c r="E98" s="31">
        <f t="shared" si="6"/>
        <v>33389.742224123998</v>
      </c>
      <c r="F98" s="31">
        <v>8424.5047492319991</v>
      </c>
      <c r="G98" s="31">
        <v>6923.2745825099992</v>
      </c>
      <c r="H98" s="31">
        <v>4593.0648586679999</v>
      </c>
      <c r="I98" s="31">
        <f t="shared" si="7"/>
        <v>19940.844190409996</v>
      </c>
      <c r="J98" s="31">
        <f t="shared" si="8"/>
        <v>9266.9552241551992</v>
      </c>
      <c r="K98" s="31">
        <f t="shared" si="8"/>
        <v>7615.6020407609994</v>
      </c>
      <c r="L98" s="31">
        <f t="shared" si="8"/>
        <v>5052.3713445348003</v>
      </c>
      <c r="M98" s="31">
        <f t="shared" si="9"/>
        <v>21934.928609450999</v>
      </c>
      <c r="N98" s="31">
        <f t="shared" si="10"/>
        <v>11120.346268986239</v>
      </c>
      <c r="O98" s="31">
        <f t="shared" si="10"/>
        <v>9138.7224489131986</v>
      </c>
      <c r="P98" s="31">
        <f t="shared" si="10"/>
        <v>6062.8456134417602</v>
      </c>
      <c r="Q98" s="31">
        <f t="shared" si="11"/>
        <v>26321.914331341199</v>
      </c>
      <c r="R98" s="31">
        <f>Q98+M98+I98+E98</f>
        <v>101587.4293553262</v>
      </c>
    </row>
    <row r="99" spans="1:18" s="26" customFormat="1" x14ac:dyDescent="0.2">
      <c r="A99" s="30" t="s">
        <v>120</v>
      </c>
      <c r="B99" s="31">
        <v>4872.8454591959999</v>
      </c>
      <c r="C99" s="31">
        <v>5920.7274306180007</v>
      </c>
      <c r="D99" s="31">
        <v>8837.6992472339971</v>
      </c>
      <c r="E99" s="31">
        <f t="shared" si="6"/>
        <v>19631.272137047999</v>
      </c>
      <c r="F99" s="31">
        <v>10820.773781532</v>
      </c>
      <c r="G99" s="31">
        <v>12766.285179647999</v>
      </c>
      <c r="H99" s="31">
        <v>11204.176826700001</v>
      </c>
      <c r="I99" s="31">
        <f t="shared" si="7"/>
        <v>34791.235787879996</v>
      </c>
      <c r="J99" s="31">
        <f t="shared" si="8"/>
        <v>11902.8511596852</v>
      </c>
      <c r="K99" s="31">
        <f t="shared" si="8"/>
        <v>14042.913697612799</v>
      </c>
      <c r="L99" s="31">
        <f t="shared" si="8"/>
        <v>12324.594509370001</v>
      </c>
      <c r="M99" s="31">
        <f t="shared" si="9"/>
        <v>38270.359366668003</v>
      </c>
      <c r="N99" s="31">
        <f t="shared" si="10"/>
        <v>14283.42139162224</v>
      </c>
      <c r="O99" s="31">
        <f t="shared" si="10"/>
        <v>16851.49643713536</v>
      </c>
      <c r="P99" s="31">
        <f t="shared" si="10"/>
        <v>14789.513411244001</v>
      </c>
      <c r="Q99" s="31">
        <f t="shared" si="11"/>
        <v>45924.431240001599</v>
      </c>
      <c r="R99" s="31">
        <f>Q99+M99+I99+E99</f>
        <v>138617.2985315976</v>
      </c>
    </row>
    <row r="100" spans="1:18" s="26" customFormat="1" ht="15" x14ac:dyDescent="0.25">
      <c r="A100" s="32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</row>
    <row r="101" spans="1:18" s="26" customFormat="1" ht="18.75" x14ac:dyDescent="0.3">
      <c r="A101" s="27" t="s">
        <v>136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s="26" customFormat="1" x14ac:dyDescent="0.2">
      <c r="A102" s="30" t="s">
        <v>76</v>
      </c>
      <c r="B102" s="31">
        <v>8587.7100995399996</v>
      </c>
      <c r="C102" s="31">
        <v>9543.6271513439988</v>
      </c>
      <c r="D102" s="31">
        <v>10194.894215906401</v>
      </c>
      <c r="E102" s="31">
        <f t="shared" si="6"/>
        <v>28326.231466790399</v>
      </c>
      <c r="F102" s="31">
        <v>11258.060497912798</v>
      </c>
      <c r="G102" s="31">
        <v>11812.95868896</v>
      </c>
      <c r="H102" s="31">
        <v>12590.12702376</v>
      </c>
      <c r="I102" s="31">
        <f t="shared" si="7"/>
        <v>35661.146210632796</v>
      </c>
      <c r="J102" s="31">
        <f t="shared" si="8"/>
        <v>12383.866547704079</v>
      </c>
      <c r="K102" s="31">
        <f t="shared" si="8"/>
        <v>12994.254557856</v>
      </c>
      <c r="L102" s="31">
        <f t="shared" si="8"/>
        <v>13849.139726136002</v>
      </c>
      <c r="M102" s="31">
        <f t="shared" si="9"/>
        <v>39227.260831696083</v>
      </c>
      <c r="N102" s="31">
        <f t="shared" si="10"/>
        <v>14860.639857244894</v>
      </c>
      <c r="O102" s="31">
        <f t="shared" si="10"/>
        <v>15593.105469427199</v>
      </c>
      <c r="P102" s="31">
        <f t="shared" si="10"/>
        <v>16618.9676713632</v>
      </c>
      <c r="Q102" s="31">
        <f t="shared" si="11"/>
        <v>47072.712998035291</v>
      </c>
      <c r="R102" s="31">
        <f>Q102+M102+I102+E102</f>
        <v>150287.35150715458</v>
      </c>
    </row>
    <row r="103" spans="1:18" s="26" customFormat="1" x14ac:dyDescent="0.2">
      <c r="A103" s="30" t="s">
        <v>118</v>
      </c>
      <c r="B103" s="31">
        <v>5043.8224928519994</v>
      </c>
      <c r="C103" s="31">
        <v>5730.8393008151997</v>
      </c>
      <c r="D103" s="31">
        <v>6528.2140123199997</v>
      </c>
      <c r="E103" s="31">
        <f t="shared" si="6"/>
        <v>17302.875805987198</v>
      </c>
      <c r="F103" s="31">
        <v>6840.6356829096003</v>
      </c>
      <c r="G103" s="31">
        <v>8239.5386855495999</v>
      </c>
      <c r="H103" s="31">
        <v>8803.7628966144002</v>
      </c>
      <c r="I103" s="31">
        <f t="shared" si="7"/>
        <v>23883.9372650736</v>
      </c>
      <c r="J103" s="31">
        <f t="shared" si="8"/>
        <v>7524.6992512005609</v>
      </c>
      <c r="K103" s="31">
        <f t="shared" si="8"/>
        <v>9063.4925541045613</v>
      </c>
      <c r="L103" s="31">
        <f t="shared" si="8"/>
        <v>9684.139186275841</v>
      </c>
      <c r="M103" s="31">
        <f t="shared" si="9"/>
        <v>26272.330991580966</v>
      </c>
      <c r="N103" s="31">
        <f t="shared" si="10"/>
        <v>9029.6391014406727</v>
      </c>
      <c r="O103" s="31">
        <f t="shared" si="10"/>
        <v>10876.191064925473</v>
      </c>
      <c r="P103" s="31">
        <f t="shared" si="10"/>
        <v>11620.96702353101</v>
      </c>
      <c r="Q103" s="31">
        <f t="shared" si="11"/>
        <v>31526.797189897159</v>
      </c>
      <c r="R103" s="31">
        <f>Q103+M103+I103+E103</f>
        <v>98985.941252538934</v>
      </c>
    </row>
    <row r="104" spans="1:18" s="26" customFormat="1" x14ac:dyDescent="0.2">
      <c r="A104" s="30" t="s">
        <v>119</v>
      </c>
      <c r="B104" s="31">
        <v>13951.7259463296</v>
      </c>
      <c r="C104" s="31">
        <v>14352.744807086399</v>
      </c>
      <c r="D104" s="31">
        <v>11763.219915532796</v>
      </c>
      <c r="E104" s="31">
        <f t="shared" si="6"/>
        <v>40067.690668948795</v>
      </c>
      <c r="F104" s="31">
        <v>10109.405699078399</v>
      </c>
      <c r="G104" s="31">
        <v>8307.9294990119979</v>
      </c>
      <c r="H104" s="31">
        <v>5511.6778304015997</v>
      </c>
      <c r="I104" s="31">
        <f t="shared" si="7"/>
        <v>23929.013028491998</v>
      </c>
      <c r="J104" s="31">
        <f t="shared" si="8"/>
        <v>11120.346268986241</v>
      </c>
      <c r="K104" s="31">
        <f t="shared" si="8"/>
        <v>9138.7224489131986</v>
      </c>
      <c r="L104" s="31">
        <f t="shared" si="8"/>
        <v>6062.8456134417602</v>
      </c>
      <c r="M104" s="31">
        <f t="shared" si="9"/>
        <v>26321.914331341202</v>
      </c>
      <c r="N104" s="31">
        <f t="shared" si="10"/>
        <v>13344.415522783489</v>
      </c>
      <c r="O104" s="31">
        <f t="shared" si="10"/>
        <v>10966.466938695838</v>
      </c>
      <c r="P104" s="31">
        <f t="shared" si="10"/>
        <v>7275.414736130112</v>
      </c>
      <c r="Q104" s="31">
        <f t="shared" si="11"/>
        <v>31586.297197609438</v>
      </c>
      <c r="R104" s="31">
        <f>Q104+M104+I104+E104</f>
        <v>121904.91522639143</v>
      </c>
    </row>
    <row r="105" spans="1:18" s="26" customFormat="1" x14ac:dyDescent="0.2">
      <c r="A105" s="30" t="s">
        <v>120</v>
      </c>
      <c r="B105" s="31">
        <v>5847.4145510352</v>
      </c>
      <c r="C105" s="31">
        <v>7104.8729167416004</v>
      </c>
      <c r="D105" s="31">
        <v>10605.239096680796</v>
      </c>
      <c r="E105" s="31">
        <f t="shared" si="6"/>
        <v>23557.526564457599</v>
      </c>
      <c r="F105" s="31">
        <v>12984.928537838399</v>
      </c>
      <c r="G105" s="31">
        <v>15319.542215577598</v>
      </c>
      <c r="H105" s="31">
        <v>13445.01219204</v>
      </c>
      <c r="I105" s="31">
        <f t="shared" si="7"/>
        <v>41749.482945455995</v>
      </c>
      <c r="J105" s="31">
        <f t="shared" si="8"/>
        <v>14283.42139162224</v>
      </c>
      <c r="K105" s="31">
        <f t="shared" si="8"/>
        <v>16851.49643713536</v>
      </c>
      <c r="L105" s="31">
        <f t="shared" si="8"/>
        <v>14789.513411244001</v>
      </c>
      <c r="M105" s="31">
        <f t="shared" si="9"/>
        <v>45924.431240001599</v>
      </c>
      <c r="N105" s="31">
        <f t="shared" si="10"/>
        <v>17140.105669946686</v>
      </c>
      <c r="O105" s="31">
        <f t="shared" si="10"/>
        <v>20221.795724562431</v>
      </c>
      <c r="P105" s="31">
        <f t="shared" si="10"/>
        <v>17747.4160934928</v>
      </c>
      <c r="Q105" s="31">
        <f t="shared" si="11"/>
        <v>55109.317488001914</v>
      </c>
      <c r="R105" s="31">
        <f>Q105+M105+I105+E105</f>
        <v>166340.75823791712</v>
      </c>
    </row>
    <row r="106" spans="1:18" s="26" customFormat="1" ht="15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s="26" customFormat="1" ht="18.75" x14ac:dyDescent="0.3">
      <c r="A107" s="27" t="s">
        <v>137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s="26" customFormat="1" x14ac:dyDescent="0.2">
      <c r="A108" s="30" t="s">
        <v>76</v>
      </c>
      <c r="B108" s="31">
        <v>7643.0619885905999</v>
      </c>
      <c r="C108" s="31">
        <v>8493.8281646961586</v>
      </c>
      <c r="D108" s="31">
        <v>9073.4558521566978</v>
      </c>
      <c r="E108" s="31">
        <f t="shared" si="6"/>
        <v>25210.346005443454</v>
      </c>
      <c r="F108" s="31">
        <v>10019.673843142391</v>
      </c>
      <c r="G108" s="31">
        <v>10513.533233174399</v>
      </c>
      <c r="H108" s="31">
        <v>11205.2130511464</v>
      </c>
      <c r="I108" s="31">
        <f t="shared" si="7"/>
        <v>31738.420127463192</v>
      </c>
      <c r="J108" s="31">
        <f t="shared" si="8"/>
        <v>11021.64122745663</v>
      </c>
      <c r="K108" s="31">
        <f t="shared" si="8"/>
        <v>11564.88655649184</v>
      </c>
      <c r="L108" s="31">
        <f t="shared" si="8"/>
        <v>12325.73435626104</v>
      </c>
      <c r="M108" s="31">
        <f t="shared" si="9"/>
        <v>34912.26214020951</v>
      </c>
      <c r="N108" s="31">
        <f t="shared" si="10"/>
        <v>13225.969472947956</v>
      </c>
      <c r="O108" s="31">
        <f t="shared" si="10"/>
        <v>13877.863867790207</v>
      </c>
      <c r="P108" s="31">
        <f t="shared" si="10"/>
        <v>14790.881227513248</v>
      </c>
      <c r="Q108" s="31">
        <f t="shared" si="11"/>
        <v>41894.714568251409</v>
      </c>
      <c r="R108" s="31">
        <f>Q108+M108+I108+E108</f>
        <v>133755.74284136755</v>
      </c>
    </row>
    <row r="109" spans="1:18" s="26" customFormat="1" x14ac:dyDescent="0.2">
      <c r="A109" s="30" t="s">
        <v>118</v>
      </c>
      <c r="B109" s="31">
        <v>4489.0020186382799</v>
      </c>
      <c r="C109" s="31">
        <v>5100.4469777255281</v>
      </c>
      <c r="D109" s="31">
        <v>5810.1104709647998</v>
      </c>
      <c r="E109" s="31">
        <f t="shared" si="6"/>
        <v>15399.559467328607</v>
      </c>
      <c r="F109" s="31">
        <v>6088.1657577895439</v>
      </c>
      <c r="G109" s="31">
        <v>7333.189430139144</v>
      </c>
      <c r="H109" s="31">
        <v>7835.348977986816</v>
      </c>
      <c r="I109" s="31">
        <f t="shared" si="7"/>
        <v>21256.704165915504</v>
      </c>
      <c r="J109" s="31">
        <f t="shared" si="8"/>
        <v>6696.9823335684987</v>
      </c>
      <c r="K109" s="31">
        <f t="shared" si="8"/>
        <v>8066.5083731530594</v>
      </c>
      <c r="L109" s="31">
        <f t="shared" si="8"/>
        <v>8618.8838757854974</v>
      </c>
      <c r="M109" s="31">
        <f t="shared" si="9"/>
        <v>23382.374582507055</v>
      </c>
      <c r="N109" s="31">
        <f t="shared" si="10"/>
        <v>8036.3788002821984</v>
      </c>
      <c r="O109" s="31">
        <f t="shared" si="10"/>
        <v>9679.8100477836706</v>
      </c>
      <c r="P109" s="31">
        <f t="shared" si="10"/>
        <v>10342.660650942596</v>
      </c>
      <c r="Q109" s="31">
        <f t="shared" si="11"/>
        <v>28058.849499008466</v>
      </c>
      <c r="R109" s="31">
        <f>Q109+M109+I109+E109</f>
        <v>88097.487714759642</v>
      </c>
    </row>
    <row r="110" spans="1:18" s="26" customFormat="1" x14ac:dyDescent="0.2">
      <c r="A110" s="30" t="s">
        <v>119</v>
      </c>
      <c r="B110" s="31">
        <v>12417.036092233344</v>
      </c>
      <c r="C110" s="31">
        <v>12773.942878306896</v>
      </c>
      <c r="D110" s="31">
        <v>10469.265724824189</v>
      </c>
      <c r="E110" s="31">
        <f t="shared" si="6"/>
        <v>35660.244695364425</v>
      </c>
      <c r="F110" s="31">
        <v>8997.3710721797761</v>
      </c>
      <c r="G110" s="31">
        <v>7394.0572541206784</v>
      </c>
      <c r="H110" s="31">
        <v>4905.3932690574238</v>
      </c>
      <c r="I110" s="31">
        <f t="shared" si="7"/>
        <v>21296.821595357877</v>
      </c>
      <c r="J110" s="31">
        <f t="shared" si="8"/>
        <v>9897.1081793977537</v>
      </c>
      <c r="K110" s="31">
        <f t="shared" si="8"/>
        <v>8133.4629795327473</v>
      </c>
      <c r="L110" s="31">
        <f t="shared" si="8"/>
        <v>5395.9325959631669</v>
      </c>
      <c r="M110" s="31">
        <f t="shared" si="9"/>
        <v>23426.503754893667</v>
      </c>
      <c r="N110" s="31">
        <f t="shared" si="10"/>
        <v>11876.529815277305</v>
      </c>
      <c r="O110" s="31">
        <f t="shared" si="10"/>
        <v>9760.1555754392957</v>
      </c>
      <c r="P110" s="31">
        <f t="shared" si="10"/>
        <v>6475.1191151558005</v>
      </c>
      <c r="Q110" s="31">
        <f t="shared" si="11"/>
        <v>28111.804505872402</v>
      </c>
      <c r="R110" s="31">
        <f>Q110+M110+I110+E110</f>
        <v>108495.37455148836</v>
      </c>
    </row>
    <row r="111" spans="1:18" s="26" customFormat="1" x14ac:dyDescent="0.2">
      <c r="A111" s="30" t="s">
        <v>120</v>
      </c>
      <c r="B111" s="31">
        <v>5204.1989504213279</v>
      </c>
      <c r="C111" s="31">
        <v>6323.3368959000245</v>
      </c>
      <c r="D111" s="31">
        <v>9438.6627960459082</v>
      </c>
      <c r="E111" s="31">
        <f t="shared" si="6"/>
        <v>20966.198642367261</v>
      </c>
      <c r="F111" s="31">
        <v>11556.586398676176</v>
      </c>
      <c r="G111" s="31">
        <v>13634.392571864062</v>
      </c>
      <c r="H111" s="31">
        <v>11966.060850915599</v>
      </c>
      <c r="I111" s="31">
        <f t="shared" si="7"/>
        <v>37157.039821455837</v>
      </c>
      <c r="J111" s="31">
        <f t="shared" si="8"/>
        <v>12712.245038543795</v>
      </c>
      <c r="K111" s="31">
        <f t="shared" si="8"/>
        <v>14997.83182905047</v>
      </c>
      <c r="L111" s="31">
        <f t="shared" si="8"/>
        <v>13162.666936007159</v>
      </c>
      <c r="M111" s="31">
        <f t="shared" si="9"/>
        <v>40872.743803601428</v>
      </c>
      <c r="N111" s="31">
        <f t="shared" si="10"/>
        <v>15254.694046252553</v>
      </c>
      <c r="O111" s="31">
        <f t="shared" si="10"/>
        <v>17997.398194860565</v>
      </c>
      <c r="P111" s="31">
        <f t="shared" si="10"/>
        <v>15795.20032320859</v>
      </c>
      <c r="Q111" s="31">
        <f t="shared" si="11"/>
        <v>49047.29256432171</v>
      </c>
      <c r="R111" s="31">
        <f>Q111+M111+I111+E111</f>
        <v>148043.27483174624</v>
      </c>
    </row>
    <row r="112" spans="1:18" s="26" customFormat="1" ht="15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s="26" customFormat="1" ht="18.75" x14ac:dyDescent="0.3">
      <c r="A113" s="27" t="s">
        <v>138</v>
      </c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1:18" s="26" customFormat="1" x14ac:dyDescent="0.2">
      <c r="A114" s="30" t="s">
        <v>76</v>
      </c>
      <c r="B114" s="31">
        <v>9935.9805851677793</v>
      </c>
      <c r="C114" s="31">
        <v>11041.976614105006</v>
      </c>
      <c r="D114" s="31">
        <v>11795.492607803708</v>
      </c>
      <c r="E114" s="31">
        <f t="shared" si="6"/>
        <v>32773.449807076497</v>
      </c>
      <c r="F114" s="31">
        <v>13025.575996085108</v>
      </c>
      <c r="G114" s="31">
        <v>13667.59320312672</v>
      </c>
      <c r="H114" s="31">
        <v>14566.776966490321</v>
      </c>
      <c r="I114" s="31">
        <f t="shared" si="7"/>
        <v>41259.946165702146</v>
      </c>
      <c r="J114" s="31">
        <f t="shared" si="8"/>
        <v>14328.13359569362</v>
      </c>
      <c r="K114" s="31">
        <f t="shared" si="8"/>
        <v>15034.352523439393</v>
      </c>
      <c r="L114" s="31">
        <f t="shared" si="8"/>
        <v>16023.454663139355</v>
      </c>
      <c r="M114" s="31">
        <f t="shared" si="9"/>
        <v>45385.940782272366</v>
      </c>
      <c r="N114" s="31">
        <f t="shared" si="10"/>
        <v>17193.760314832343</v>
      </c>
      <c r="O114" s="31">
        <f t="shared" si="10"/>
        <v>18041.223028127271</v>
      </c>
      <c r="P114" s="31">
        <f t="shared" si="10"/>
        <v>19228.145595767226</v>
      </c>
      <c r="Q114" s="31">
        <f t="shared" si="11"/>
        <v>54463.128938726848</v>
      </c>
      <c r="R114" s="31">
        <f>Q114+M114+I114+E114</f>
        <v>173882.46569377783</v>
      </c>
    </row>
    <row r="115" spans="1:18" s="26" customFormat="1" x14ac:dyDescent="0.2">
      <c r="A115" s="30" t="s">
        <v>118</v>
      </c>
      <c r="B115" s="31">
        <v>5835.7026242297643</v>
      </c>
      <c r="C115" s="31">
        <v>6630.581071043187</v>
      </c>
      <c r="D115" s="31">
        <v>7553.14361225424</v>
      </c>
      <c r="E115" s="31">
        <f t="shared" si="6"/>
        <v>20019.427307527192</v>
      </c>
      <c r="F115" s="31">
        <v>7914.6154851264073</v>
      </c>
      <c r="G115" s="31">
        <v>9533.1462591808868</v>
      </c>
      <c r="H115" s="31">
        <v>10185.95367138286</v>
      </c>
      <c r="I115" s="31">
        <f t="shared" si="7"/>
        <v>27633.715415690156</v>
      </c>
      <c r="J115" s="31">
        <f t="shared" si="8"/>
        <v>8706.0770336390488</v>
      </c>
      <c r="K115" s="31">
        <f t="shared" si="8"/>
        <v>10486.460885098977</v>
      </c>
      <c r="L115" s="31">
        <f t="shared" si="8"/>
        <v>11204.549038521147</v>
      </c>
      <c r="M115" s="31">
        <f t="shared" si="9"/>
        <v>30397.086957259169</v>
      </c>
      <c r="N115" s="31">
        <f t="shared" si="10"/>
        <v>10447.292440366859</v>
      </c>
      <c r="O115" s="31">
        <f t="shared" si="10"/>
        <v>12583.753062118773</v>
      </c>
      <c r="P115" s="31">
        <f t="shared" si="10"/>
        <v>13445.458846225376</v>
      </c>
      <c r="Q115" s="31">
        <f t="shared" si="11"/>
        <v>36476.504348711009</v>
      </c>
      <c r="R115" s="31">
        <f>Q115+M115+I115+E115</f>
        <v>114526.73402918753</v>
      </c>
    </row>
    <row r="116" spans="1:18" s="26" customFormat="1" x14ac:dyDescent="0.2">
      <c r="A116" s="30" t="s">
        <v>119</v>
      </c>
      <c r="B116" s="31">
        <v>16142.146919903347</v>
      </c>
      <c r="C116" s="31">
        <v>16606.125741798965</v>
      </c>
      <c r="D116" s="31">
        <v>13610.045442271445</v>
      </c>
      <c r="E116" s="31">
        <f t="shared" si="6"/>
        <v>46358.318103973761</v>
      </c>
      <c r="F116" s="31">
        <v>11696.582393833709</v>
      </c>
      <c r="G116" s="31">
        <v>9612.2744303568816</v>
      </c>
      <c r="H116" s="31">
        <v>6377.0112497746513</v>
      </c>
      <c r="I116" s="31">
        <f t="shared" si="7"/>
        <v>27685.868073965241</v>
      </c>
      <c r="J116" s="31">
        <f t="shared" si="8"/>
        <v>12866.240633217081</v>
      </c>
      <c r="K116" s="31">
        <f t="shared" si="8"/>
        <v>10573.50187339257</v>
      </c>
      <c r="L116" s="31">
        <f t="shared" si="8"/>
        <v>7014.7123747521173</v>
      </c>
      <c r="M116" s="31">
        <f t="shared" si="9"/>
        <v>30454.454881361769</v>
      </c>
      <c r="N116" s="31">
        <f t="shared" si="10"/>
        <v>15439.488759860496</v>
      </c>
      <c r="O116" s="31">
        <f t="shared" si="10"/>
        <v>12688.202248071084</v>
      </c>
      <c r="P116" s="31">
        <f t="shared" si="10"/>
        <v>8417.6548497025397</v>
      </c>
      <c r="Q116" s="31">
        <f t="shared" si="11"/>
        <v>36545.345857634122</v>
      </c>
      <c r="R116" s="31">
        <f>Q116+M116+I116+E116</f>
        <v>141043.9869169349</v>
      </c>
    </row>
    <row r="117" spans="1:18" s="26" customFormat="1" x14ac:dyDescent="0.2">
      <c r="A117" s="30" t="s">
        <v>120</v>
      </c>
      <c r="B117" s="31">
        <v>6765.4586355477268</v>
      </c>
      <c r="C117" s="31">
        <v>8220.3379646700323</v>
      </c>
      <c r="D117" s="31">
        <v>12270.26163485968</v>
      </c>
      <c r="E117" s="31">
        <f t="shared" si="6"/>
        <v>27256.058235077442</v>
      </c>
      <c r="F117" s="31">
        <v>15023.56231827903</v>
      </c>
      <c r="G117" s="31">
        <v>17724.710343423281</v>
      </c>
      <c r="H117" s="31">
        <v>15555.879106190279</v>
      </c>
      <c r="I117" s="31">
        <f t="shared" si="7"/>
        <v>48304.151767892588</v>
      </c>
      <c r="J117" s="31">
        <f t="shared" si="8"/>
        <v>16525.918550106933</v>
      </c>
      <c r="K117" s="31">
        <f t="shared" si="8"/>
        <v>19497.18137776561</v>
      </c>
      <c r="L117" s="31">
        <f t="shared" si="8"/>
        <v>17111.467016809307</v>
      </c>
      <c r="M117" s="31">
        <f t="shared" si="9"/>
        <v>53134.56694468185</v>
      </c>
      <c r="N117" s="31">
        <f t="shared" si="10"/>
        <v>19831.102260128318</v>
      </c>
      <c r="O117" s="31">
        <f t="shared" si="10"/>
        <v>23396.617653318732</v>
      </c>
      <c r="P117" s="31">
        <f t="shared" si="10"/>
        <v>20533.760420171169</v>
      </c>
      <c r="Q117" s="31">
        <f t="shared" si="11"/>
        <v>63761.480333618223</v>
      </c>
      <c r="R117" s="31">
        <f>Q117+M117+I117+E117</f>
        <v>192456.25728127011</v>
      </c>
    </row>
    <row r="118" spans="1:18" s="26" customFormat="1" ht="15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s="26" customFormat="1" ht="18.75" x14ac:dyDescent="0.3">
      <c r="A119" s="27" t="s">
        <v>139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1:18" s="26" customFormat="1" x14ac:dyDescent="0.2">
      <c r="A120" s="30" t="s">
        <v>76</v>
      </c>
      <c r="B120" s="31">
        <v>7643.0619885905999</v>
      </c>
      <c r="C120" s="31">
        <v>8493.8281646961586</v>
      </c>
      <c r="D120" s="31">
        <v>9073.4558521566978</v>
      </c>
      <c r="E120" s="31">
        <f t="shared" si="6"/>
        <v>25210.346005443454</v>
      </c>
      <c r="F120" s="31">
        <v>10019.673843142391</v>
      </c>
      <c r="G120" s="31">
        <v>10513.533233174399</v>
      </c>
      <c r="H120" s="31">
        <v>11205.2130511464</v>
      </c>
      <c r="I120" s="31">
        <f t="shared" si="7"/>
        <v>31738.420127463192</v>
      </c>
      <c r="J120" s="31">
        <f t="shared" si="8"/>
        <v>11021.64122745663</v>
      </c>
      <c r="K120" s="31">
        <f t="shared" si="8"/>
        <v>11564.88655649184</v>
      </c>
      <c r="L120" s="31">
        <f t="shared" si="8"/>
        <v>12325.73435626104</v>
      </c>
      <c r="M120" s="31">
        <f t="shared" si="9"/>
        <v>34912.26214020951</v>
      </c>
      <c r="N120" s="31">
        <f t="shared" si="10"/>
        <v>13225.969472947956</v>
      </c>
      <c r="O120" s="31">
        <f t="shared" si="10"/>
        <v>13877.863867790207</v>
      </c>
      <c r="P120" s="31">
        <f t="shared" si="10"/>
        <v>14790.881227513248</v>
      </c>
      <c r="Q120" s="31">
        <f t="shared" si="11"/>
        <v>41894.714568251409</v>
      </c>
      <c r="R120" s="31">
        <f>Q120+M120+I120+E120</f>
        <v>133755.74284136755</v>
      </c>
    </row>
    <row r="121" spans="1:18" s="26" customFormat="1" x14ac:dyDescent="0.2">
      <c r="A121" s="30" t="s">
        <v>118</v>
      </c>
      <c r="B121" s="31">
        <v>4489.0020186382799</v>
      </c>
      <c r="C121" s="31">
        <v>5100.4469777255281</v>
      </c>
      <c r="D121" s="31">
        <v>5810.1104709647998</v>
      </c>
      <c r="E121" s="31">
        <f t="shared" si="6"/>
        <v>15399.559467328607</v>
      </c>
      <c r="F121" s="31">
        <v>6088.1657577895439</v>
      </c>
      <c r="G121" s="31">
        <v>7333.189430139144</v>
      </c>
      <c r="H121" s="31">
        <v>7835.348977986816</v>
      </c>
      <c r="I121" s="31">
        <f t="shared" si="7"/>
        <v>21256.704165915504</v>
      </c>
      <c r="J121" s="31">
        <f t="shared" si="8"/>
        <v>6696.9823335684987</v>
      </c>
      <c r="K121" s="31">
        <f t="shared" si="8"/>
        <v>8066.5083731530594</v>
      </c>
      <c r="L121" s="31">
        <f t="shared" si="8"/>
        <v>8618.8838757854974</v>
      </c>
      <c r="M121" s="31">
        <f t="shared" si="9"/>
        <v>23382.374582507055</v>
      </c>
      <c r="N121" s="31">
        <f t="shared" si="10"/>
        <v>8036.3788002821984</v>
      </c>
      <c r="O121" s="31">
        <f t="shared" si="10"/>
        <v>9679.8100477836706</v>
      </c>
      <c r="P121" s="31">
        <f t="shared" si="10"/>
        <v>10342.660650942596</v>
      </c>
      <c r="Q121" s="31">
        <f t="shared" si="11"/>
        <v>28058.849499008466</v>
      </c>
      <c r="R121" s="31">
        <f>Q121+M121+I121+E121</f>
        <v>88097.487714759642</v>
      </c>
    </row>
    <row r="122" spans="1:18" s="26" customFormat="1" x14ac:dyDescent="0.2">
      <c r="A122" s="30" t="s">
        <v>119</v>
      </c>
      <c r="B122" s="31">
        <v>12417.036092233344</v>
      </c>
      <c r="C122" s="31">
        <v>12773.942878306896</v>
      </c>
      <c r="D122" s="31">
        <v>10469.265724824189</v>
      </c>
      <c r="E122" s="31">
        <f t="shared" si="6"/>
        <v>35660.244695364425</v>
      </c>
      <c r="F122" s="31">
        <v>8997.3710721797761</v>
      </c>
      <c r="G122" s="31">
        <v>7394.0572541206784</v>
      </c>
      <c r="H122" s="31">
        <v>4905.3932690574238</v>
      </c>
      <c r="I122" s="31">
        <f t="shared" si="7"/>
        <v>21296.821595357877</v>
      </c>
      <c r="J122" s="31">
        <f t="shared" si="8"/>
        <v>9897.1081793977537</v>
      </c>
      <c r="K122" s="31">
        <f t="shared" si="8"/>
        <v>8133.4629795327473</v>
      </c>
      <c r="L122" s="31">
        <f t="shared" si="8"/>
        <v>5395.9325959631669</v>
      </c>
      <c r="M122" s="31">
        <f t="shared" si="9"/>
        <v>23426.503754893667</v>
      </c>
      <c r="N122" s="31">
        <f t="shared" si="10"/>
        <v>11876.529815277305</v>
      </c>
      <c r="O122" s="31">
        <f t="shared" si="10"/>
        <v>9760.1555754392957</v>
      </c>
      <c r="P122" s="31">
        <f t="shared" si="10"/>
        <v>6475.1191151558005</v>
      </c>
      <c r="Q122" s="31">
        <f t="shared" si="11"/>
        <v>28111.804505872402</v>
      </c>
      <c r="R122" s="31">
        <f>Q122+M122+I122+E122</f>
        <v>108495.37455148836</v>
      </c>
    </row>
    <row r="123" spans="1:18" s="26" customFormat="1" x14ac:dyDescent="0.2">
      <c r="A123" s="30" t="s">
        <v>120</v>
      </c>
      <c r="B123" s="31">
        <v>5204.1989504213279</v>
      </c>
      <c r="C123" s="31">
        <v>6323.3368959000245</v>
      </c>
      <c r="D123" s="31">
        <v>9438.6627960459082</v>
      </c>
      <c r="E123" s="31">
        <f t="shared" si="6"/>
        <v>20966.198642367261</v>
      </c>
      <c r="F123" s="31">
        <v>11556.586398676176</v>
      </c>
      <c r="G123" s="31">
        <v>13634.392571864062</v>
      </c>
      <c r="H123" s="31">
        <v>11966.060850915599</v>
      </c>
      <c r="I123" s="31">
        <f t="shared" si="7"/>
        <v>37157.039821455837</v>
      </c>
      <c r="J123" s="31">
        <f t="shared" si="8"/>
        <v>12712.245038543795</v>
      </c>
      <c r="K123" s="31">
        <f t="shared" si="8"/>
        <v>14997.83182905047</v>
      </c>
      <c r="L123" s="31">
        <f t="shared" si="8"/>
        <v>13162.666936007159</v>
      </c>
      <c r="M123" s="31">
        <f t="shared" si="9"/>
        <v>40872.743803601428</v>
      </c>
      <c r="N123" s="31">
        <f t="shared" si="10"/>
        <v>15254.694046252553</v>
      </c>
      <c r="O123" s="31">
        <f t="shared" si="10"/>
        <v>17997.398194860565</v>
      </c>
      <c r="P123" s="31">
        <f t="shared" si="10"/>
        <v>15795.20032320859</v>
      </c>
      <c r="Q123" s="31">
        <f t="shared" si="11"/>
        <v>49047.29256432171</v>
      </c>
      <c r="R123" s="31">
        <f>Q123+M123+I123+E123</f>
        <v>148043.27483174624</v>
      </c>
    </row>
    <row r="124" spans="1:18" s="26" customFormat="1" ht="15" x14ac:dyDescent="0.25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</row>
    <row r="125" spans="1:18" s="26" customFormat="1" x14ac:dyDescent="0.2"/>
    <row r="126" spans="1:18" s="26" customFormat="1" x14ac:dyDescent="0.2"/>
    <row r="127" spans="1:18" s="26" customFormat="1" x14ac:dyDescent="0.2"/>
    <row r="128" spans="1:18" s="26" customFormat="1" x14ac:dyDescent="0.2"/>
    <row r="129" s="26" customFormat="1" x14ac:dyDescent="0.2"/>
    <row r="130" s="26" customFormat="1" x14ac:dyDescent="0.2"/>
    <row r="131" s="26" customFormat="1" x14ac:dyDescent="0.2"/>
    <row r="132" s="26" customFormat="1" x14ac:dyDescent="0.2"/>
    <row r="133" s="26" customFormat="1" x14ac:dyDescent="0.2"/>
  </sheetData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68999D3-AEF2-496E-9DE5-209603BBD77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Revision</vt:lpstr>
      <vt:lpstr>Outline</vt:lpstr>
      <vt:lpstr>District Report</vt:lpstr>
      <vt:lpstr>Comments</vt:lpstr>
      <vt:lpstr>Formulas</vt:lpstr>
      <vt:lpstr>Comments!Print_Titles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Yolande.Eriksen@ctstraining.com.au</dc:creator>
  <cp:lastModifiedBy>Eugene Deefholts</cp:lastModifiedBy>
  <cp:lastPrinted>2018-09-09T06:39:19Z</cp:lastPrinted>
  <dcterms:created xsi:type="dcterms:W3CDTF">2010-07-29T00:59:23Z</dcterms:created>
  <dcterms:modified xsi:type="dcterms:W3CDTF">2020-02-03T11:52:07Z</dcterms:modified>
</cp:coreProperties>
</file>