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ercise Files\Acrobat\Acrobat DC\AAPRO Exercise Files\"/>
    </mc:Choice>
  </mc:AlternateContent>
  <xr:revisionPtr revIDLastSave="0" documentId="13_ncr:1_{F08559C6-0733-40D7-99FF-C0FA4FEBE948}" xr6:coauthVersionLast="43" xr6:coauthVersionMax="43" xr10:uidLastSave="{00000000-0000-0000-0000-000000000000}"/>
  <bookViews>
    <workbookView xWindow="28680" yWindow="-120" windowWidth="29040" windowHeight="15840" tabRatio="289" xr2:uid="{AE977672-A330-4D46-8706-8B85645E0881}"/>
  </bookViews>
  <sheets>
    <sheet name="Sales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Sales!$C$17:$O$120</definedName>
    <definedName name="AccountNames">OFFSET('[1]VLOOKUP - Table'!$C$10,0,0,COUNTA('[1]VLOOKUP - Table'!A:A)-3)</definedName>
    <definedName name="Analysis">Sales!$R$1:$W$19</definedName>
    <definedName name="Branches">[2]INDEX!$K$4:$L$10</definedName>
    <definedName name="Cities">[3]INDEX!$G$12:$G$18</definedName>
    <definedName name="City" localSheetId="0">#REF!</definedName>
    <definedName name="City">#REF!</definedName>
    <definedName name="DataTable" localSheetId="0">#REF!</definedName>
    <definedName name="DataTable">#REF!</definedName>
    <definedName name="Date" localSheetId="0">#REF!</definedName>
    <definedName name="Date">#REF!</definedName>
    <definedName name="Demo_DataSource">'[4]INTERACTIVE DEMO'!$E$15:$N$26</definedName>
    <definedName name="Departments">[2]INDEX!$B$5:$B$10</definedName>
    <definedName name="DOB">[2]STRING!$E$4</definedName>
    <definedName name="FirstName">[2]STRING!$G$3</definedName>
    <definedName name="Locations">[2]INDEX!$B$4:$I$4</definedName>
    <definedName name="Lookup_List">OFFSET([3]VLOOKUP!$C$9,0,0,COUNTA([3]VLOOKUP!$C:$C),8)</definedName>
    <definedName name="LstCategories">'[4]INTERACTIVE DEMO'!$Y$15:$Y$24</definedName>
    <definedName name="myName">[2]STRING!$E$3</definedName>
    <definedName name="Price">'[1]SUMPRODUCT 2'!$D$3:$D$10</definedName>
    <definedName name="Region">'[1]SUMPRODUCT 2'!$C$3:$C$10</definedName>
    <definedName name="Sales_Summary">Sales!$B$1:$P$16</definedName>
    <definedName name="StaffTable">[2]INDEX!$B$5:$I$10</definedName>
    <definedName name="Surname">[2]STRING!$H$3</definedName>
    <definedName name="Target">[2]IF!$C$6</definedName>
    <definedName name="Target_Max">'[4]INTERACTIVE DEMO'!$W$14</definedName>
    <definedName name="Target_Min">'[4]INTERACTIVE DEMO'!$V$14</definedName>
    <definedName name="Units">'[1]SUMPRODUCT 2'!$E$3:$E$10</definedName>
    <definedName name="UserChoice">'[4]INTERACTIVE DEMO'!$U$14</definedName>
    <definedName name="Year">'[1]SUMPRODUCT 2'!$B$3:$B$10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7" i="1" l="1"/>
  <c r="S16" i="1"/>
  <c r="S4" i="1"/>
  <c r="S10" i="1"/>
  <c r="T10" i="1"/>
  <c r="U10" i="1"/>
  <c r="V10" i="1"/>
  <c r="S11" i="1"/>
  <c r="T11" i="1"/>
  <c r="U11" i="1"/>
  <c r="V11" i="1"/>
  <c r="S12" i="1"/>
  <c r="T12" i="1"/>
  <c r="U12" i="1"/>
  <c r="V12" i="1"/>
  <c r="S13" i="1"/>
  <c r="T13" i="1"/>
  <c r="U13" i="1"/>
  <c r="V13" i="1"/>
  <c r="T4" i="1"/>
  <c r="U4" i="1"/>
  <c r="V4" i="1"/>
  <c r="S5" i="1"/>
  <c r="T5" i="1"/>
  <c r="U5" i="1"/>
  <c r="V5" i="1"/>
  <c r="S6" i="1"/>
  <c r="T6" i="1"/>
  <c r="U6" i="1"/>
  <c r="V6" i="1"/>
  <c r="S7" i="1"/>
  <c r="T7" i="1"/>
  <c r="U7" i="1"/>
  <c r="V7" i="1"/>
  <c r="E4" i="1" l="1"/>
  <c r="D4" i="1"/>
  <c r="F4" i="1"/>
  <c r="G4" i="1"/>
  <c r="E5" i="1"/>
  <c r="F5" i="1"/>
  <c r="G5" i="1"/>
  <c r="E6" i="1"/>
  <c r="F6" i="1"/>
  <c r="G6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  <c r="E12" i="1"/>
  <c r="F12" i="1"/>
  <c r="G12" i="1"/>
  <c r="E13" i="1"/>
  <c r="F13" i="1"/>
  <c r="G13" i="1"/>
  <c r="E14" i="1"/>
  <c r="F14" i="1"/>
  <c r="G14" i="1"/>
  <c r="D5" i="1"/>
  <c r="D6" i="1"/>
  <c r="D7" i="1"/>
  <c r="D8" i="1"/>
  <c r="D9" i="1"/>
  <c r="D10" i="1"/>
  <c r="D11" i="1"/>
  <c r="D12" i="1"/>
  <c r="D13" i="1"/>
  <c r="D14" i="1"/>
  <c r="H2" i="1"/>
  <c r="G2" i="1" l="1"/>
  <c r="F2" i="1"/>
  <c r="E2" i="1"/>
  <c r="K107" i="1"/>
  <c r="K98" i="1"/>
  <c r="K89" i="1"/>
  <c r="K84" i="1"/>
  <c r="K75" i="1"/>
  <c r="K56" i="1"/>
  <c r="K46" i="1"/>
  <c r="K41" i="1"/>
  <c r="K28" i="1"/>
  <c r="K119" i="1"/>
  <c r="K104" i="1"/>
  <c r="K96" i="1"/>
  <c r="K95" i="1"/>
  <c r="K88" i="1"/>
  <c r="K81" i="1"/>
  <c r="K71" i="1"/>
  <c r="K53" i="1"/>
  <c r="K52" i="1"/>
  <c r="K39" i="1"/>
  <c r="K26" i="1"/>
  <c r="K25" i="1"/>
  <c r="K20" i="1"/>
  <c r="K18" i="1"/>
  <c r="K110" i="1"/>
  <c r="K62" i="1"/>
  <c r="K60" i="1"/>
  <c r="K59" i="1"/>
  <c r="K55" i="1"/>
  <c r="K47" i="1"/>
  <c r="K38" i="1"/>
  <c r="K34" i="1"/>
  <c r="K118" i="1"/>
  <c r="K87" i="1"/>
  <c r="K70" i="1"/>
  <c r="K36" i="1"/>
  <c r="K116" i="1"/>
  <c r="K115" i="1"/>
  <c r="K108" i="1"/>
  <c r="K102" i="1"/>
  <c r="K92" i="1"/>
  <c r="K90" i="1"/>
  <c r="K85" i="1"/>
  <c r="K79" i="1"/>
  <c r="K68" i="1"/>
  <c r="K67" i="1"/>
  <c r="K50" i="1"/>
  <c r="K48" i="1"/>
  <c r="K117" i="1"/>
  <c r="K103" i="1"/>
  <c r="K99" i="1"/>
  <c r="K80" i="1"/>
  <c r="K69" i="1"/>
  <c r="K49" i="1"/>
  <c r="K29" i="1"/>
  <c r="K111" i="1"/>
  <c r="K97" i="1"/>
  <c r="K63" i="1"/>
  <c r="K58" i="1"/>
  <c r="K51" i="1"/>
  <c r="K31" i="1"/>
  <c r="K27" i="1"/>
  <c r="K35" i="1"/>
  <c r="K22" i="1"/>
  <c r="K100" i="1"/>
  <c r="K76" i="1"/>
  <c r="K73" i="1"/>
  <c r="K40" i="1"/>
  <c r="K30" i="1"/>
  <c r="K114" i="1"/>
  <c r="K106" i="1"/>
  <c r="K93" i="1"/>
  <c r="K91" i="1"/>
  <c r="K83" i="1"/>
  <c r="K77" i="1"/>
  <c r="K66" i="1"/>
  <c r="K54" i="1"/>
  <c r="K45" i="1"/>
  <c r="K44" i="1"/>
  <c r="K37" i="1"/>
  <c r="K32" i="1"/>
  <c r="K23" i="1"/>
  <c r="K21" i="1"/>
  <c r="K120" i="1"/>
  <c r="K113" i="1"/>
  <c r="K112" i="1"/>
  <c r="K109" i="1"/>
  <c r="K105" i="1"/>
  <c r="K101" i="1"/>
  <c r="K94" i="1"/>
  <c r="K86" i="1"/>
  <c r="K82" i="1"/>
  <c r="K78" i="1"/>
  <c r="K74" i="1"/>
  <c r="K72" i="1"/>
  <c r="K65" i="1"/>
  <c r="K64" i="1"/>
  <c r="K61" i="1"/>
  <c r="K57" i="1"/>
  <c r="K43" i="1"/>
  <c r="K42" i="1"/>
  <c r="K33" i="1"/>
  <c r="K24" i="1"/>
  <c r="K19" i="1"/>
</calcChain>
</file>

<file path=xl/sharedStrings.xml><?xml version="1.0" encoding="utf-8"?>
<sst xmlns="http://schemas.openxmlformats.org/spreadsheetml/2006/main" count="977" uniqueCount="104">
  <si>
    <t>Honest Ted's Used Car Sales</t>
  </si>
  <si>
    <t>Select Rep &gt;</t>
  </si>
  <si>
    <t>Justin Callaghan</t>
  </si>
  <si>
    <t>South</t>
  </si>
  <si>
    <t>North</t>
  </si>
  <si>
    <t>East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</si>
  <si>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</si>
  <si>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</si>
  <si>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</si>
  <si>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</si>
  <si>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</si>
  <si>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</si>
  <si>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</si>
  <si>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</si>
  <si>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</si>
  <si>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</si>
  <si>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Volkswagen</t>
  </si>
  <si>
    <t>Salesperson</t>
  </si>
  <si>
    <t>Make</t>
  </si>
  <si>
    <t>Month</t>
  </si>
  <si>
    <t>Model</t>
  </si>
  <si>
    <t>Type</t>
  </si>
  <si>
    <t>Colour</t>
  </si>
  <si>
    <t>Year</t>
  </si>
  <si>
    <t>Age</t>
  </si>
  <si>
    <t>Price</t>
  </si>
  <si>
    <t>Age Group</t>
  </si>
  <si>
    <t>Region</t>
  </si>
  <si>
    <t>Payment</t>
  </si>
  <si>
    <t>Jan</t>
  </si>
  <si>
    <t>3 Series</t>
  </si>
  <si>
    <t>Sedan</t>
  </si>
  <si>
    <t>Silver</t>
  </si>
  <si>
    <t>46-55</t>
  </si>
  <si>
    <t>Credit Card</t>
  </si>
  <si>
    <t>Hector Smith</t>
  </si>
  <si>
    <t>Z3</t>
  </si>
  <si>
    <t>Coupe</t>
  </si>
  <si>
    <t>36-45</t>
  </si>
  <si>
    <t>Z4</t>
  </si>
  <si>
    <t>Red</t>
  </si>
  <si>
    <t>Over 55</t>
  </si>
  <si>
    <t>Personal Cheque</t>
  </si>
  <si>
    <t>7 Series</t>
  </si>
  <si>
    <t>26-35</t>
  </si>
  <si>
    <t>Feb</t>
  </si>
  <si>
    <t>Blue</t>
  </si>
  <si>
    <t>25 or less</t>
  </si>
  <si>
    <t>Bank Cheque</t>
  </si>
  <si>
    <t>X5</t>
  </si>
  <si>
    <t>SUV</t>
  </si>
  <si>
    <t>White</t>
  </si>
  <si>
    <t>Cash</t>
  </si>
  <si>
    <t>X3</t>
  </si>
  <si>
    <t>Green</t>
  </si>
  <si>
    <t>Mar</t>
  </si>
  <si>
    <t>Mary O'Dwyer</t>
  </si>
  <si>
    <t>5 Series</t>
  </si>
  <si>
    <t>Yellow</t>
  </si>
  <si>
    <t>Black</t>
  </si>
  <si>
    <t>25 or Less</t>
  </si>
  <si>
    <t>Explorer</t>
  </si>
  <si>
    <t>Fiesta</t>
  </si>
  <si>
    <t>Mercury</t>
  </si>
  <si>
    <t>Ecstasy</t>
  </si>
  <si>
    <t>Wagon</t>
  </si>
  <si>
    <t>Raven</t>
  </si>
  <si>
    <t>Mustang</t>
  </si>
  <si>
    <t>Adventurer</t>
  </si>
  <si>
    <t>Traveller</t>
  </si>
  <si>
    <t>Elantra</t>
  </si>
  <si>
    <t>Mini</t>
  </si>
  <si>
    <t>Micro</t>
  </si>
  <si>
    <t>Stellar</t>
  </si>
  <si>
    <t>Ranger</t>
  </si>
  <si>
    <t>Lancer</t>
  </si>
  <si>
    <t>Magna</t>
  </si>
  <si>
    <t>Pajero</t>
  </si>
  <si>
    <t>Pulsar</t>
  </si>
  <si>
    <t>350z</t>
  </si>
  <si>
    <t>Estate</t>
  </si>
  <si>
    <t>Maxima</t>
  </si>
  <si>
    <t>Supreme</t>
  </si>
  <si>
    <t>Tricolour</t>
  </si>
  <si>
    <t>Mountaineer</t>
  </si>
  <si>
    <t>Formula 1</t>
  </si>
  <si>
    <t>Megane</t>
  </si>
  <si>
    <t>LeMans</t>
  </si>
  <si>
    <t>Lemans</t>
  </si>
  <si>
    <t>Corolla</t>
  </si>
  <si>
    <t>Celica</t>
  </si>
  <si>
    <t>Activa</t>
  </si>
  <si>
    <t>Landcruiser</t>
  </si>
  <si>
    <t>R4</t>
  </si>
  <si>
    <t>Toureg</t>
  </si>
  <si>
    <t>Beetle</t>
  </si>
  <si>
    <t>Golf</t>
  </si>
  <si>
    <t>Passat</t>
  </si>
  <si>
    <t>Sales by Region</t>
  </si>
  <si>
    <t>No of Payments by Payment Type and Age Group</t>
  </si>
  <si>
    <t>Total Payments  by Age Group</t>
  </si>
  <si>
    <t>Record No</t>
  </si>
  <si>
    <t xml:space="preserve"> No. Records Displayed:</t>
  </si>
  <si>
    <t>Total Displayed Revenue: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</si>
</sst>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;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d/m/yy;@"/>
    <numFmt numFmtId="165" formatCode="_-* #,##0_-;\-* #,##0_-;_-* &quot;-&quot;??_-;_-@_-"/>
    <numFmt numFmtId="166" formatCode="_-&quot;$&quot;* #,##0_-;\-&quot;$&quot;* #,##0_-;_-&quot;$&quot;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8"/>
      <name val="Arial"/>
      <family val="2"/>
    </font>
    <font>
      <b/>
      <sz val="14"/>
      <name val="Arial"/>
      <family val="2"/>
    </font>
    <font>
      <b/>
      <sz val="14"/>
      <color indexed="57"/>
      <name val="Arial"/>
      <family val="2"/>
    </font>
    <font>
      <sz val="10"/>
      <color theme="3"/>
      <name val="Calibri"/>
      <family val="2"/>
      <scheme val="minor"/>
    </font>
    <font>
      <b/>
      <sz val="11"/>
      <color theme="0"/>
      <name val="Arial"/>
      <family val="2"/>
    </font>
    <font>
      <sz val="11"/>
      <color indexed="8"/>
      <name val="Calibri"/>
      <family val="2"/>
    </font>
    <font>
      <b/>
      <sz val="12"/>
      <color theme="1" tint="4.9989318521683403E-2"/>
      <name val="Segoe UI"/>
      <family val="2"/>
    </font>
    <font>
      <sz val="11"/>
      <color theme="1" tint="4.9989318521683403E-2"/>
      <name val="Calibri"/>
      <family val="2"/>
      <scheme val="minor"/>
    </font>
    <font>
      <sz val="10"/>
      <name val="Arial"/>
      <family val="2"/>
    </font>
    <font>
      <sz val="9"/>
      <color theme="5"/>
      <name val="Wingdings"/>
      <charset val="2"/>
    </font>
    <font>
      <sz val="9"/>
      <color theme="1"/>
      <name val="Calibri"/>
      <family val="2"/>
      <scheme val="minor"/>
    </font>
    <font>
      <sz val="9"/>
      <color theme="6"/>
      <name val="Wingdings"/>
      <charset val="2"/>
    </font>
    <font>
      <b/>
      <sz val="10"/>
      <color theme="0"/>
      <name val="Segoe UI"/>
      <family val="2"/>
    </font>
    <font>
      <b/>
      <sz val="11"/>
      <color theme="1"/>
      <name val="Calibri"/>
      <family val="2"/>
      <scheme val="minor"/>
    </font>
    <font>
      <b/>
      <sz val="20"/>
      <color theme="9" tint="-0.249977111117893"/>
      <name val="Calibri"/>
      <family val="2"/>
      <scheme val="minor"/>
    </font>
    <font>
      <b/>
      <sz val="16"/>
      <color theme="1" tint="0.249977111117893"/>
      <name val="Calibri"/>
      <family val="2"/>
    </font>
    <font>
      <b/>
      <sz val="16"/>
      <color theme="9" tint="-0.249977111117893"/>
      <name val="Calibri"/>
      <family val="2"/>
    </font>
    <font>
      <b/>
      <sz val="16"/>
      <color rgb="FF96CC34"/>
      <name val="Calibri"/>
      <family val="2"/>
    </font>
    <font>
      <b/>
      <sz val="16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6" fillId="0" borderId="0" applyFont="0" applyFill="0" applyBorder="0" applyAlignment="0" applyProtection="0"/>
    <xf numFmtId="0" fontId="6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1" applyFont="1" applyBorder="1" applyAlignment="1">
      <alignment horizontal="centerContinuous"/>
    </xf>
    <xf numFmtId="0" fontId="4" fillId="0" borderId="1" xfId="1" applyFont="1" applyBorder="1" applyAlignment="1">
      <alignment horizontal="centerContinuous"/>
    </xf>
    <xf numFmtId="0" fontId="1" fillId="0" borderId="1" xfId="1" applyBorder="1" applyAlignment="1">
      <alignment horizontal="centerContinuous"/>
    </xf>
    <xf numFmtId="164" fontId="1" fillId="0" borderId="1" xfId="1" applyNumberFormat="1" applyBorder="1" applyAlignment="1">
      <alignment horizontal="centerContinuous"/>
    </xf>
    <xf numFmtId="0" fontId="1" fillId="0" borderId="0" xfId="1"/>
    <xf numFmtId="0" fontId="5" fillId="0" borderId="0" xfId="1" applyFont="1"/>
    <xf numFmtId="0" fontId="4" fillId="0" borderId="0" xfId="1" applyFont="1" applyAlignment="1">
      <alignment horizontal="center"/>
    </xf>
    <xf numFmtId="165" fontId="1" fillId="0" borderId="0" xfId="2" applyNumberFormat="1" applyFont="1" applyAlignment="1">
      <alignment horizontal="center"/>
    </xf>
    <xf numFmtId="0" fontId="1" fillId="0" borderId="0" xfId="1" applyAlignment="1">
      <alignment horizontal="center"/>
    </xf>
    <xf numFmtId="16" fontId="1" fillId="0" borderId="0" xfId="1" applyNumberFormat="1" applyAlignment="1">
      <alignment horizontal="center"/>
    </xf>
    <xf numFmtId="0" fontId="2" fillId="0" borderId="0" xfId="3" applyFont="1"/>
    <xf numFmtId="16" fontId="7" fillId="2" borderId="2" xfId="1" applyNumberFormat="1" applyFont="1" applyFill="1" applyBorder="1" applyAlignment="1">
      <alignment horizontal="center" vertical="center"/>
    </xf>
    <xf numFmtId="16" fontId="7" fillId="2" borderId="3" xfId="1" applyNumberFormat="1" applyFont="1" applyFill="1" applyBorder="1" applyAlignment="1">
      <alignment horizontal="center" vertical="center"/>
    </xf>
    <xf numFmtId="44" fontId="9" fillId="0" borderId="2" xfId="4" applyFont="1" applyBorder="1"/>
    <xf numFmtId="44" fontId="10" fillId="0" borderId="4" xfId="4" applyFont="1" applyBorder="1"/>
    <xf numFmtId="44" fontId="10" fillId="0" borderId="2" xfId="4" applyFont="1" applyBorder="1"/>
    <xf numFmtId="44" fontId="10" fillId="0" borderId="3" xfId="4" applyFont="1" applyBorder="1"/>
    <xf numFmtId="44" fontId="9" fillId="0" borderId="5" xfId="4" applyFont="1" applyBorder="1"/>
    <xf numFmtId="44" fontId="10" fillId="0" borderId="6" xfId="4" applyFont="1" applyBorder="1"/>
    <xf numFmtId="44" fontId="10" fillId="0" borderId="5" xfId="4" applyFont="1" applyBorder="1"/>
    <xf numFmtId="44" fontId="10" fillId="0" borderId="0" xfId="4" applyFont="1"/>
    <xf numFmtId="44" fontId="9" fillId="0" borderId="7" xfId="4" applyFont="1" applyBorder="1"/>
    <xf numFmtId="44" fontId="10" fillId="0" borderId="8" xfId="4" applyFont="1" applyBorder="1"/>
    <xf numFmtId="44" fontId="10" fillId="0" borderId="7" xfId="4" applyFont="1" applyBorder="1"/>
    <xf numFmtId="44" fontId="10" fillId="0" borderId="1" xfId="4" applyFont="1" applyBorder="1"/>
    <xf numFmtId="0" fontId="12" fillId="0" borderId="0" xfId="1" applyFont="1" applyAlignment="1">
      <alignment horizontal="right"/>
    </xf>
    <xf numFmtId="0" fontId="13" fillId="0" borderId="0" xfId="1" applyFont="1"/>
    <xf numFmtId="0" fontId="14" fillId="0" borderId="0" xfId="1" applyFont="1" applyAlignment="1">
      <alignment horizontal="right"/>
    </xf>
    <xf numFmtId="164" fontId="1" fillId="0" borderId="0" xfId="1" applyNumberFormat="1" applyAlignment="1">
      <alignment horizontal="center"/>
    </xf>
    <xf numFmtId="16" fontId="1" fillId="0" borderId="0" xfId="1" applyNumberFormat="1" applyAlignment="1">
      <alignment horizontal="left" indent="1"/>
    </xf>
    <xf numFmtId="1" fontId="1" fillId="0" borderId="0" xfId="1" applyNumberFormat="1" applyAlignment="1">
      <alignment horizontal="center"/>
    </xf>
    <xf numFmtId="165" fontId="11" fillId="0" borderId="0" xfId="5" applyNumberFormat="1" applyFont="1"/>
    <xf numFmtId="0" fontId="11" fillId="0" borderId="0" xfId="1" applyFont="1" applyAlignment="1">
      <alignment horizontal="center"/>
    </xf>
    <xf numFmtId="164" fontId="11" fillId="0" borderId="0" xfId="1" applyNumberFormat="1" applyFont="1" applyAlignment="1">
      <alignment horizontal="center"/>
    </xf>
    <xf numFmtId="44" fontId="9" fillId="4" borderId="5" xfId="4" applyFont="1" applyFill="1" applyBorder="1"/>
    <xf numFmtId="44" fontId="10" fillId="4" borderId="6" xfId="4" applyFont="1" applyFill="1" applyBorder="1"/>
    <xf numFmtId="44" fontId="10" fillId="4" borderId="5" xfId="4" applyFont="1" applyFill="1" applyBorder="1"/>
    <xf numFmtId="44" fontId="10" fillId="4" borderId="0" xfId="4" applyFont="1" applyFill="1"/>
    <xf numFmtId="44" fontId="1" fillId="0" borderId="0" xfId="1" applyNumberFormat="1"/>
    <xf numFmtId="0" fontId="11" fillId="3" borderId="0" xfId="1" applyFont="1" applyFill="1" applyAlignment="1">
      <alignment horizontal="center"/>
    </xf>
    <xf numFmtId="0" fontId="1" fillId="3" borderId="0" xfId="1" applyFill="1" applyAlignment="1">
      <alignment horizontal="center"/>
    </xf>
    <xf numFmtId="16" fontId="17" fillId="0" borderId="0" xfId="1" applyNumberFormat="1" applyFont="1"/>
    <xf numFmtId="16" fontId="17" fillId="0" borderId="0" xfId="1" applyNumberFormat="1" applyFont="1" applyAlignment="1">
      <alignment horizontal="right"/>
    </xf>
    <xf numFmtId="0" fontId="1" fillId="0" borderId="0" xfId="1" applyAlignment="1">
      <alignment horizontal="left"/>
    </xf>
    <xf numFmtId="0" fontId="18" fillId="0" borderId="0" xfId="1" applyFont="1" applyAlignment="1">
      <alignment horizontal="left"/>
    </xf>
    <xf numFmtId="0" fontId="19" fillId="0" borderId="0" xfId="1" applyFont="1" applyAlignment="1">
      <alignment horizontal="left" indent="4"/>
    </xf>
    <xf numFmtId="0" fontId="20" fillId="0" borderId="0" xfId="1" applyFont="1" applyAlignment="1">
      <alignment horizontal="left" indent="5"/>
    </xf>
    <xf numFmtId="0" fontId="1" fillId="3" borderId="9" xfId="1" applyFill="1" applyBorder="1"/>
    <xf numFmtId="0" fontId="1" fillId="3" borderId="10" xfId="1" applyFill="1" applyBorder="1"/>
    <xf numFmtId="0" fontId="1" fillId="3" borderId="10" xfId="1" applyFill="1" applyBorder="1" applyAlignment="1">
      <alignment horizontal="center"/>
    </xf>
    <xf numFmtId="0" fontId="1" fillId="3" borderId="11" xfId="1" applyFill="1" applyBorder="1" applyAlignment="1">
      <alignment horizontal="center"/>
    </xf>
    <xf numFmtId="0" fontId="1" fillId="3" borderId="12" xfId="1" applyFill="1" applyBorder="1"/>
    <xf numFmtId="0" fontId="1" fillId="3" borderId="13" xfId="1" applyFill="1" applyBorder="1" applyAlignment="1">
      <alignment horizontal="center"/>
    </xf>
    <xf numFmtId="0" fontId="1" fillId="3" borderId="14" xfId="1" applyFill="1" applyBorder="1"/>
    <xf numFmtId="0" fontId="1" fillId="3" borderId="15" xfId="1" applyFill="1" applyBorder="1"/>
    <xf numFmtId="0" fontId="1" fillId="3" borderId="15" xfId="1" applyFill="1" applyBorder="1" applyAlignment="1">
      <alignment horizontal="center"/>
    </xf>
    <xf numFmtId="0" fontId="1" fillId="3" borderId="16" xfId="1" applyFill="1" applyBorder="1" applyAlignment="1">
      <alignment horizontal="center"/>
    </xf>
    <xf numFmtId="0" fontId="15" fillId="5" borderId="0" xfId="3" applyFont="1" applyFill="1"/>
    <xf numFmtId="0" fontId="21" fillId="0" borderId="0" xfId="1" applyFont="1" applyAlignment="1">
      <alignment horizontal="left"/>
    </xf>
    <xf numFmtId="0" fontId="22" fillId="0" borderId="0" xfId="0" applyFont="1" applyAlignment="1">
      <alignment horizontal="left"/>
    </xf>
    <xf numFmtId="0" fontId="21" fillId="0" borderId="17" xfId="1" applyFont="1" applyBorder="1" applyAlignment="1">
      <alignment horizontal="left"/>
    </xf>
    <xf numFmtId="0" fontId="1" fillId="0" borderId="17" xfId="1" applyBorder="1"/>
    <xf numFmtId="166" fontId="1" fillId="0" borderId="0" xfId="6" applyNumberFormat="1" applyAlignment="1">
      <alignment horizontal="center"/>
    </xf>
    <xf numFmtId="165" fontId="1" fillId="0" borderId="0" xfId="2" applyNumberFormat="1" applyFont="1" applyAlignment="1">
      <alignment horizontal="right"/>
    </xf>
    <xf numFmtId="0" fontId="0" fillId="0" borderId="0" xfId="0" applyAlignment="1">
      <alignment wrapText="1"/>
    </xf>
    <xf numFmtId="0" fontId="16" fillId="0" borderId="0" xfId="1" applyFont="1"/>
    <xf numFmtId="0" fontId="1" fillId="0" borderId="0" xfId="1" applyAlignment="1">
      <alignment horizontal="right"/>
    </xf>
    <xf numFmtId="5" fontId="16" fillId="0" borderId="0" xfId="6" applyNumberFormat="1" applyFont="1" applyAlignment="1">
      <alignment horizontal="right"/>
    </xf>
  </cellXfs>
  <cellStyles count="7">
    <cellStyle name="Comma 2" xfId="2" xr:uid="{C9F7288E-EC65-46B0-A013-693DF57B9E36}"/>
    <cellStyle name="Comma 2 2" xfId="5" xr:uid="{815A2DE7-B605-4FB5-9733-04CB7EE1F194}"/>
    <cellStyle name="Currency" xfId="6" builtinId="4"/>
    <cellStyle name="Currency 2" xfId="4" xr:uid="{A1A85825-20AE-4001-977D-DE444282F504}"/>
    <cellStyle name="Normal" xfId="0" builtinId="0"/>
    <cellStyle name="Normal 2 2 2" xfId="1" xr:uid="{92CE59BE-E8C8-48A2-BECE-33986EA952D9}"/>
    <cellStyle name="Normal 2 3" xfId="3" xr:uid="{7BF06ACC-F4A6-45A4-8C0A-51B84FEFB2DA}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d/m/yy;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d/m/yy;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1" formatCode="d\-mmm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1" formatCode="d\-mmm"/>
      <fill>
        <patternFill patternType="none">
          <fgColor indexed="64"/>
          <bgColor indexed="65"/>
        </patternFill>
      </fill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Segoe UI"/>
        <family val="2"/>
        <scheme val="none"/>
      </font>
      <fill>
        <patternFill patternType="solid">
          <fgColor indexed="64"/>
          <bgColor theme="9" tint="-0.249977111117893"/>
        </patternFill>
      </fill>
    </dxf>
  </dxfs>
  <tableStyles count="0" defaultTableStyle="TableStyleMedium2" defaultPivotStyle="PivotStyleLight16"/>
  <colors>
    <mruColors>
      <color rgb="FF96CC34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145969498910684E-3"/>
          <c:y val="0.17893991967625597"/>
          <c:w val="0.64135968298080392"/>
          <c:h val="0.73366709328598523"/>
        </c:manualLayout>
      </c:layout>
      <c:doughnutChart>
        <c:varyColors val="1"/>
        <c:ser>
          <c:idx val="0"/>
          <c:order val="0"/>
          <c:tx>
            <c:strRef>
              <c:f>Sales!$D$3</c:f>
              <c:strCache>
                <c:ptCount val="1"/>
                <c:pt idx="0">
                  <c:v>Mary O'Dwyer</c:v>
                </c:pt>
              </c:strCache>
            </c:strRef>
          </c:tx>
          <c:spPr>
            <a:effectLst>
              <a:innerShdw blurRad="63500" dist="50800" dir="8100000">
                <a:prstClr val="black">
                  <a:alpha val="50000"/>
                </a:prstClr>
              </a:innerShdw>
            </a:effectLst>
          </c:spPr>
          <c:dPt>
            <c:idx val="0"/>
            <c:bubble3D val="0"/>
            <c:spPr>
              <a:solidFill>
                <a:srgbClr val="002060"/>
              </a:solidFill>
              <a:ln w="19050">
                <a:solidFill>
                  <a:schemeClr val="lt1"/>
                </a:solidFill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1-8BFC-4353-B9CD-B9F89A74A9D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A8A9-4932-AC92-AD4C404739B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5-A8A9-4932-AC92-AD4C404739B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7-A8A9-4932-AC92-AD4C404739B9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4-8BFC-4353-B9CD-B9F89A74A9D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B-A8A9-4932-AC92-AD4C404739B9}"/>
              </c:ext>
            </c:extLst>
          </c:dPt>
          <c:dPt>
            <c:idx val="6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2-8BFC-4353-B9CD-B9F89A74A9D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F-A8A9-4932-AC92-AD4C404739B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11-A8A9-4932-AC92-AD4C404739B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13-A8A9-4932-AC92-AD4C404739B9}"/>
              </c:ext>
            </c:extLst>
          </c:dPt>
          <c:dPt>
            <c:idx val="10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>
                <a:innerShdw blurRad="63500" dist="50800" dir="8100000">
                  <a:prstClr val="black">
                    <a:alpha val="50000"/>
                  </a:prstClr>
                </a:innerShdw>
              </a:effectLst>
            </c:spPr>
            <c:extLst>
              <c:ext xmlns:c16="http://schemas.microsoft.com/office/drawing/2014/chart" uri="{C3380CC4-5D6E-409C-BE32-E72D297353CC}">
                <c16:uniqueId val="{00000003-8BFC-4353-B9CD-B9F89A74A9D0}"/>
              </c:ext>
            </c:extLst>
          </c:dPt>
          <c:cat>
            <c:strRef>
              <c:f>Sales!$C$4:$C$14</c:f>
              <c:strCache>
                <c:ptCount val="11"/>
                <c:pt idx="0">
                  <c:v> BMW </c:v>
                </c:pt>
                <c:pt idx="1">
                  <c:v> Ford </c:v>
                </c:pt>
                <c:pt idx="2">
                  <c:v> GMH </c:v>
                </c:pt>
                <c:pt idx="3">
                  <c:v> Hyundai </c:v>
                </c:pt>
                <c:pt idx="4">
                  <c:v> KIA </c:v>
                </c:pt>
                <c:pt idx="5">
                  <c:v> Mitsubishi </c:v>
                </c:pt>
                <c:pt idx="6">
                  <c:v> Nissan </c:v>
                </c:pt>
                <c:pt idx="7">
                  <c:v> Peugot </c:v>
                </c:pt>
                <c:pt idx="8">
                  <c:v> Renault </c:v>
                </c:pt>
                <c:pt idx="9">
                  <c:v> Toyota </c:v>
                </c:pt>
                <c:pt idx="10">
                  <c:v> Volkswagen </c:v>
                </c:pt>
              </c:strCache>
            </c:strRef>
          </c:cat>
          <c:val>
            <c:numRef>
              <c:f>Sales!$D$4:$D$14</c:f>
              <c:numCache>
                <c:formatCode>_("$"* #,##0.00_);_("$"* \(#,##0.00\);_("$"* "-"??_);_(@_)</c:formatCode>
                <c:ptCount val="11"/>
                <c:pt idx="0">
                  <c:v>13400</c:v>
                </c:pt>
                <c:pt idx="1">
                  <c:v>80351</c:v>
                </c:pt>
                <c:pt idx="2">
                  <c:v>18900</c:v>
                </c:pt>
                <c:pt idx="3">
                  <c:v>15600</c:v>
                </c:pt>
                <c:pt idx="4">
                  <c:v>16500</c:v>
                </c:pt>
                <c:pt idx="5">
                  <c:v>25000</c:v>
                </c:pt>
                <c:pt idx="6">
                  <c:v>84220</c:v>
                </c:pt>
                <c:pt idx="7">
                  <c:v>36833</c:v>
                </c:pt>
                <c:pt idx="8">
                  <c:v>35320</c:v>
                </c:pt>
                <c:pt idx="9">
                  <c:v>50800</c:v>
                </c:pt>
                <c:pt idx="10">
                  <c:v>93700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FC-4353-B9CD-B9F89A74A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641912408007833"/>
          <c:y val="2.9991305163107509E-2"/>
          <c:w val="0.27743708507024856"/>
          <c:h val="0.960039467192896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55555555555555E-2"/>
          <c:y val="3.5674457930825257E-2"/>
          <c:w val="0.93888888888888888"/>
          <c:h val="0.96432539446040522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12D-46DD-9214-7D55A8F3035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12D-46DD-9214-7D55A8F3035D}"/>
              </c:ext>
            </c:extLst>
          </c:dPt>
          <c:dPt>
            <c:idx val="2"/>
            <c:invertIfNegative val="0"/>
            <c:bubble3D val="0"/>
            <c:spPr>
              <a:solidFill>
                <a:srgbClr val="96CC34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212D-46DD-9214-7D55A8F3035D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Sales!$E$3:$G$3</c:f>
              <c:strCache>
                <c:ptCount val="3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</c:strCache>
            </c:strRef>
          </c:cat>
          <c:val>
            <c:numRef>
              <c:f>Sales!$E$2:$G$2</c:f>
              <c:numCache>
                <c:formatCode>_("$"* #,##0.00_);_("$"* \(#,##0.00\);_("$"* "-"??_);_(@_)</c:formatCode>
                <c:ptCount val="3"/>
                <c:pt idx="0">
                  <c:v>142400</c:v>
                </c:pt>
                <c:pt idx="1">
                  <c:v>232371</c:v>
                </c:pt>
                <c:pt idx="2">
                  <c:v>95853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D-46DD-9214-7D55A8F3035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653736048"/>
        <c:axId val="653734080"/>
      </c:barChart>
      <c:catAx>
        <c:axId val="6537360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53734080"/>
        <c:crosses val="autoZero"/>
        <c:auto val="1"/>
        <c:lblAlgn val="ctr"/>
        <c:lblOffset val="100"/>
        <c:noMultiLvlLbl val="0"/>
      </c:catAx>
      <c:valAx>
        <c:axId val="653734080"/>
        <c:scaling>
          <c:orientation val="minMax"/>
        </c:scaling>
        <c:delete val="1"/>
        <c:axPos val="l"/>
        <c:numFmt formatCode="0.0,\ \K" sourceLinked="0"/>
        <c:majorTickMark val="none"/>
        <c:minorTickMark val="none"/>
        <c:tickLblPos val="nextTo"/>
        <c:crossAx val="653736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0</xdr:row>
      <xdr:rowOff>247650</xdr:rowOff>
    </xdr:from>
    <xdr:to>
      <xdr:col>3</xdr:col>
      <xdr:colOff>209550</xdr:colOff>
      <xdr:row>1</xdr:row>
      <xdr:rowOff>342451</xdr:rowOff>
    </xdr:to>
    <xdr:pic>
      <xdr:nvPicPr>
        <xdr:cNvPr id="2" name="Picture 1" descr="C:\Users\Yolande\AppData\Local\Microsoft\Windows\Temporary Internet Files\Content.IE5\IOOE732T\MC900157569[1].wmf">
          <a:extLst>
            <a:ext uri="{FF2B5EF4-FFF2-40B4-BE49-F238E27FC236}">
              <a16:creationId xmlns:a16="http://schemas.microsoft.com/office/drawing/2014/main" id="{C38E526F-2B0D-4B1A-A009-62284C237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47650"/>
          <a:ext cx="1400175" cy="5424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76200</xdr:colOff>
      <xdr:row>2</xdr:row>
      <xdr:rowOff>4761</xdr:rowOff>
    </xdr:from>
    <xdr:to>
      <xdr:col>11</xdr:col>
      <xdr:colOff>409575</xdr:colOff>
      <xdr:row>14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954AF7-ADE2-4601-82F0-009150C3E9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414337</xdr:colOff>
      <xdr:row>1</xdr:row>
      <xdr:rowOff>323849</xdr:rowOff>
    </xdr:from>
    <xdr:to>
      <xdr:col>15</xdr:col>
      <xdr:colOff>238125</xdr:colOff>
      <xdr:row>13</xdr:row>
      <xdr:rowOff>171450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05DC894-CA7A-4183-82D8-BFA9D1FF5C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Exercises\Excel%20Dashboard%20Exercises\Functions%20-d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Data\Courseware\_Custom%20Courseware\Excel%202010\CTSB%20503%20-%20Excel%202010%20Advanced\Exercises\Functions%2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Data\Courseware\_Office%202010\CTSB%20415%20-%20Excel%20Dashboards%202007-2010%20xxxx\Functions%20-%20db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Charts%20QUT/Copies/Chart%20Data%20Cop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 - Table"/>
      <sheetName val="VLOOKUP1"/>
      <sheetName val="VLOOKUP (2)"/>
      <sheetName val="HLOOKUP"/>
      <sheetName val="SUMPRODUCT"/>
      <sheetName val="SUMPRODUCT 1"/>
      <sheetName val="SUMPRODUCT 2"/>
      <sheetName val="CHOOSE"/>
      <sheetName val="INDEX"/>
    </sheetNames>
    <sheetDataSet>
      <sheetData sheetId="0">
        <row r="10">
          <cell r="C10" t="str">
            <v>3M</v>
          </cell>
        </row>
      </sheetData>
      <sheetData sheetId="1">
        <row r="2">
          <cell r="C2" t="str">
            <v>Account Name</v>
          </cell>
        </row>
      </sheetData>
      <sheetData sheetId="2"/>
      <sheetData sheetId="3"/>
      <sheetData sheetId="4"/>
      <sheetData sheetId="5"/>
      <sheetData sheetId="6">
        <row r="3">
          <cell r="B3">
            <v>2007</v>
          </cell>
          <cell r="C3" t="str">
            <v>North</v>
          </cell>
          <cell r="D3">
            <v>50</v>
          </cell>
          <cell r="E3">
            <v>735</v>
          </cell>
        </row>
        <row r="4">
          <cell r="B4">
            <v>2007</v>
          </cell>
          <cell r="C4" t="str">
            <v>South</v>
          </cell>
          <cell r="D4">
            <v>35</v>
          </cell>
          <cell r="E4">
            <v>585</v>
          </cell>
        </row>
        <row r="5">
          <cell r="B5">
            <v>2007</v>
          </cell>
          <cell r="C5" t="str">
            <v>East</v>
          </cell>
          <cell r="D5">
            <v>30</v>
          </cell>
          <cell r="E5">
            <v>705</v>
          </cell>
        </row>
        <row r="6">
          <cell r="B6">
            <v>2007</v>
          </cell>
          <cell r="C6" t="str">
            <v>West</v>
          </cell>
          <cell r="D6">
            <v>40</v>
          </cell>
          <cell r="E6">
            <v>945</v>
          </cell>
        </row>
        <row r="7">
          <cell r="B7">
            <v>2006</v>
          </cell>
          <cell r="C7" t="str">
            <v>North</v>
          </cell>
          <cell r="D7">
            <v>40</v>
          </cell>
          <cell r="E7">
            <v>550</v>
          </cell>
        </row>
        <row r="8">
          <cell r="B8">
            <v>2006</v>
          </cell>
          <cell r="C8" t="str">
            <v>South</v>
          </cell>
          <cell r="D8">
            <v>30</v>
          </cell>
          <cell r="E8">
            <v>150</v>
          </cell>
        </row>
        <row r="9">
          <cell r="B9">
            <v>2006</v>
          </cell>
          <cell r="C9" t="str">
            <v>East</v>
          </cell>
          <cell r="D9">
            <v>25</v>
          </cell>
          <cell r="E9">
            <v>600</v>
          </cell>
        </row>
        <row r="10">
          <cell r="B10">
            <v>2006</v>
          </cell>
          <cell r="C10" t="str">
            <v>West</v>
          </cell>
          <cell r="D10">
            <v>35</v>
          </cell>
          <cell r="E10">
            <v>515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F"/>
      <sheetName val="SUMIF"/>
      <sheetName val="AND"/>
      <sheetName val="OR"/>
      <sheetName val="LOOKUP"/>
      <sheetName val="MATCH"/>
      <sheetName val="INDEX"/>
      <sheetName val="STRING"/>
      <sheetName val="ROUND"/>
    </sheetNames>
    <sheetDataSet>
      <sheetData sheetId="0" refreshError="1"/>
      <sheetData sheetId="1">
        <row r="6">
          <cell r="C6">
            <v>35000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C4" t="str">
            <v>Adelaide</v>
          </cell>
          <cell r="D4" t="str">
            <v>Brisbane</v>
          </cell>
          <cell r="E4" t="str">
            <v>Darwin</v>
          </cell>
          <cell r="F4" t="str">
            <v>Hobart</v>
          </cell>
          <cell r="G4" t="str">
            <v>Melbourne</v>
          </cell>
          <cell r="H4" t="str">
            <v>Perth</v>
          </cell>
          <cell r="I4" t="str">
            <v>Sydney</v>
          </cell>
          <cell r="K4" t="str">
            <v>Adelaide</v>
          </cell>
          <cell r="L4" t="str">
            <v>Level 1, Ellie Street</v>
          </cell>
        </row>
        <row r="5">
          <cell r="B5" t="str">
            <v>Administration</v>
          </cell>
          <cell r="C5" t="str">
            <v>Mary Gilmore</v>
          </cell>
          <cell r="D5" t="str">
            <v>Harrison Jones</v>
          </cell>
          <cell r="E5" t="str">
            <v>Harold White</v>
          </cell>
          <cell r="F5" t="str">
            <v>David Wilson</v>
          </cell>
          <cell r="G5" t="str">
            <v>Samantha van Horst</v>
          </cell>
          <cell r="H5" t="str">
            <v>Penny Jones</v>
          </cell>
          <cell r="I5" t="str">
            <v>Sally Smithers</v>
          </cell>
          <cell r="K5" t="str">
            <v>Brisbane</v>
          </cell>
          <cell r="L5" t="str">
            <v>Level 20, 10 Eagle Street</v>
          </cell>
        </row>
        <row r="6">
          <cell r="B6" t="str">
            <v>Finance</v>
          </cell>
          <cell r="C6" t="str">
            <v>David Russell</v>
          </cell>
          <cell r="D6" t="str">
            <v>Bob Fitzpatrick</v>
          </cell>
          <cell r="E6" t="str">
            <v>Tom Roberts</v>
          </cell>
          <cell r="F6" t="str">
            <v>Zoe Ebinger</v>
          </cell>
          <cell r="G6" t="str">
            <v>Delia Inglehauser</v>
          </cell>
          <cell r="H6" t="str">
            <v>Peter Wilson</v>
          </cell>
          <cell r="I6" t="str">
            <v>Suzanne Jenson</v>
          </cell>
          <cell r="K6" t="str">
            <v>Darwin</v>
          </cell>
          <cell r="L6" t="str">
            <v>Suite 5, 21 Cyclone Place</v>
          </cell>
        </row>
        <row r="7">
          <cell r="B7" t="str">
            <v>Human Resources</v>
          </cell>
          <cell r="C7" t="str">
            <v>Jane Halifax</v>
          </cell>
          <cell r="D7" t="str">
            <v>Emily Dixon</v>
          </cell>
          <cell r="E7" t="str">
            <v>John Calvert</v>
          </cell>
          <cell r="F7" t="str">
            <v>Felicity Grenhalgh</v>
          </cell>
          <cell r="G7" t="str">
            <v>Cloe Campbell</v>
          </cell>
          <cell r="H7" t="str">
            <v>Donna White</v>
          </cell>
          <cell r="I7" t="str">
            <v>Basil Fitzgibbon</v>
          </cell>
          <cell r="K7" t="str">
            <v>Hobart</v>
          </cell>
          <cell r="L7" t="str">
            <v>Suite 2, 100 Salamanca Plaza</v>
          </cell>
        </row>
        <row r="8">
          <cell r="B8" t="str">
            <v>Marketing</v>
          </cell>
          <cell r="C8" t="str">
            <v>Tom Hopkins</v>
          </cell>
          <cell r="D8" t="str">
            <v>James Strong</v>
          </cell>
          <cell r="E8" t="str">
            <v>Melissa Everett</v>
          </cell>
          <cell r="F8" t="str">
            <v>Yasur Freeman</v>
          </cell>
          <cell r="G8" t="str">
            <v>Melanie Hemmant</v>
          </cell>
          <cell r="H8" t="str">
            <v>Sheree Green</v>
          </cell>
          <cell r="I8" t="str">
            <v>Stephen Thompson</v>
          </cell>
          <cell r="K8" t="str">
            <v>Melbourne</v>
          </cell>
          <cell r="L8" t="str">
            <v>Level 20, Rialto Towers, Collins Street</v>
          </cell>
        </row>
        <row r="9">
          <cell r="B9" t="str">
            <v>Sales</v>
          </cell>
          <cell r="C9" t="str">
            <v>David Wenslow</v>
          </cell>
          <cell r="D9" t="str">
            <v>John West</v>
          </cell>
          <cell r="E9" t="str">
            <v>Sue Williams</v>
          </cell>
          <cell r="F9" t="str">
            <v>Angela Winston</v>
          </cell>
          <cell r="G9" t="str">
            <v>Trevor Ettinghauser</v>
          </cell>
          <cell r="H9" t="str">
            <v>Barry Gibson</v>
          </cell>
          <cell r="I9" t="str">
            <v>Desley Jacobs</v>
          </cell>
          <cell r="K9" t="str">
            <v>Perth</v>
          </cell>
          <cell r="L9" t="str">
            <v>Level 1, Swann Street</v>
          </cell>
        </row>
        <row r="10">
          <cell r="B10" t="str">
            <v>Training</v>
          </cell>
          <cell r="C10" t="str">
            <v>Marisa Berenson</v>
          </cell>
          <cell r="D10" t="str">
            <v>Cathy Freeward</v>
          </cell>
          <cell r="E10" t="str">
            <v>Stephanie White</v>
          </cell>
          <cell r="F10" t="str">
            <v>Thomas Eddington</v>
          </cell>
          <cell r="G10" t="str">
            <v>David Forsythe</v>
          </cell>
          <cell r="H10" t="str">
            <v>Justin Timkins</v>
          </cell>
          <cell r="I10" t="str">
            <v>John Kelly</v>
          </cell>
          <cell r="K10" t="str">
            <v>Sydney</v>
          </cell>
          <cell r="L10" t="str">
            <v>Level 20, 50 Pitt Street</v>
          </cell>
        </row>
      </sheetData>
      <sheetData sheetId="8">
        <row r="3">
          <cell r="E3" t="str">
            <v>Stephanie White</v>
          </cell>
          <cell r="G3" t="str">
            <v>Stephanie</v>
          </cell>
          <cell r="H3" t="str">
            <v>White</v>
          </cell>
        </row>
        <row r="4">
          <cell r="E4">
            <v>23906</v>
          </cell>
        </row>
      </sheetData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LOOKUP"/>
      <sheetName val="HLOOKUP"/>
      <sheetName val="OFFSET"/>
      <sheetName val="SUMPRODUCT"/>
      <sheetName val="SUMPRODUCT 1"/>
      <sheetName val="SUMPRODUCT 2"/>
      <sheetName val="CHOOSE"/>
      <sheetName val="INDEX"/>
    </sheetNames>
    <sheetDataSet>
      <sheetData sheetId="0">
        <row r="2">
          <cell r="C2" t="str">
            <v>Account Name</v>
          </cell>
        </row>
        <row r="3">
          <cell r="C3" t="str">
            <v>3M</v>
          </cell>
        </row>
        <row r="9">
          <cell r="C9" t="str">
            <v>Account Name</v>
          </cell>
        </row>
        <row r="10">
          <cell r="C10" t="str">
            <v>3M</v>
          </cell>
        </row>
        <row r="11">
          <cell r="C11" t="str">
            <v>Aetna</v>
          </cell>
        </row>
        <row r="12">
          <cell r="C12" t="str">
            <v>Air Products &amp; Chem.</v>
          </cell>
        </row>
        <row r="13">
          <cell r="C13" t="str">
            <v>Alcoa</v>
          </cell>
        </row>
        <row r="14">
          <cell r="C14" t="str">
            <v>Allstate</v>
          </cell>
        </row>
        <row r="15">
          <cell r="C15" t="str">
            <v>Alltel</v>
          </cell>
        </row>
        <row r="16">
          <cell r="C16" t="str">
            <v>Altria Group</v>
          </cell>
        </row>
        <row r="17">
          <cell r="C17" t="str">
            <v>Amazon.com</v>
          </cell>
        </row>
        <row r="18">
          <cell r="C18" t="str">
            <v>American Express</v>
          </cell>
        </row>
        <row r="19">
          <cell r="C19" t="str">
            <v>American Intl. Group</v>
          </cell>
        </row>
        <row r="20">
          <cell r="C20" t="str">
            <v>American Standard</v>
          </cell>
        </row>
        <row r="21">
          <cell r="C21" t="str">
            <v>Ameriprise Financial</v>
          </cell>
        </row>
        <row r="22">
          <cell r="C22" t="str">
            <v>AmerisourceBergen</v>
          </cell>
        </row>
        <row r="23">
          <cell r="C23" t="str">
            <v>Anadarko Petroleum</v>
          </cell>
        </row>
        <row r="24">
          <cell r="C24" t="str">
            <v>Aon</v>
          </cell>
        </row>
        <row r="25">
          <cell r="C25" t="str">
            <v>Apache</v>
          </cell>
        </row>
        <row r="26">
          <cell r="C26" t="str">
            <v>Applied Materials</v>
          </cell>
        </row>
        <row r="27">
          <cell r="C27" t="str">
            <v>Aramark</v>
          </cell>
        </row>
        <row r="28">
          <cell r="C28" t="str">
            <v>Archer Daniels Midland</v>
          </cell>
        </row>
        <row r="29">
          <cell r="C29" t="str">
            <v>ArvinMeritor</v>
          </cell>
        </row>
        <row r="30">
          <cell r="C30" t="str">
            <v>Ashland</v>
          </cell>
        </row>
        <row r="31">
          <cell r="C31" t="str">
            <v>Assurant</v>
          </cell>
        </row>
        <row r="32">
          <cell r="C32" t="str">
            <v>AT&amp;T</v>
          </cell>
        </row>
        <row r="33">
          <cell r="C33" t="str">
            <v>Automatic Data Proc.</v>
          </cell>
        </row>
        <row r="34">
          <cell r="C34" t="str">
            <v>Avon Products</v>
          </cell>
        </row>
        <row r="35">
          <cell r="C35" t="str">
            <v>Baker Hughes</v>
          </cell>
        </row>
        <row r="36">
          <cell r="C36" t="str">
            <v>Bank of America Corp.</v>
          </cell>
        </row>
        <row r="37">
          <cell r="C37" t="str">
            <v>Bank of New York Co.</v>
          </cell>
        </row>
        <row r="38">
          <cell r="C38" t="str">
            <v>Baxter International</v>
          </cell>
        </row>
        <row r="39">
          <cell r="C39" t="str">
            <v>BB&amp;T Corp.</v>
          </cell>
        </row>
        <row r="40">
          <cell r="C40" t="str">
            <v>Berkshire Hathaway</v>
          </cell>
        </row>
        <row r="41">
          <cell r="C41" t="str">
            <v>Best Buy</v>
          </cell>
        </row>
        <row r="42">
          <cell r="C42" t="str">
            <v>BJ's Wholesale Club</v>
          </cell>
        </row>
        <row r="43">
          <cell r="C43" t="str">
            <v>Boeing</v>
          </cell>
        </row>
        <row r="44">
          <cell r="C44" t="str">
            <v>Cardinal Health</v>
          </cell>
        </row>
        <row r="45">
          <cell r="C45" t="str">
            <v>Caremark Rx</v>
          </cell>
        </row>
        <row r="46">
          <cell r="C46" t="str">
            <v>Caterpillar</v>
          </cell>
        </row>
        <row r="47">
          <cell r="C47" t="str">
            <v>CenterPoint Energy</v>
          </cell>
        </row>
        <row r="48">
          <cell r="C48" t="str">
            <v>Chevron</v>
          </cell>
        </row>
        <row r="49">
          <cell r="C49" t="str">
            <v>Circuit City Stores</v>
          </cell>
        </row>
        <row r="50">
          <cell r="C50" t="str">
            <v>Cisco Systems</v>
          </cell>
        </row>
        <row r="51">
          <cell r="C51" t="str">
            <v>Citigroup</v>
          </cell>
        </row>
        <row r="52">
          <cell r="C52" t="str">
            <v>Coca-Cola</v>
          </cell>
        </row>
        <row r="53">
          <cell r="C53" t="str">
            <v>Comcast</v>
          </cell>
        </row>
        <row r="54">
          <cell r="C54" t="str">
            <v>ConocoPhillips</v>
          </cell>
        </row>
        <row r="55">
          <cell r="C55" t="str">
            <v>Consolidated Edison</v>
          </cell>
        </row>
        <row r="56">
          <cell r="C56" t="str">
            <v>Costco Wholesale</v>
          </cell>
        </row>
        <row r="57">
          <cell r="C57" t="str">
            <v>Countrywide Financial</v>
          </cell>
        </row>
        <row r="58">
          <cell r="C58" t="str">
            <v>CSX</v>
          </cell>
        </row>
        <row r="59">
          <cell r="C59" t="str">
            <v>Cummins</v>
          </cell>
        </row>
        <row r="60">
          <cell r="C60" t="str">
            <v>CVS/Caremark</v>
          </cell>
        </row>
        <row r="61">
          <cell r="C61" t="str">
            <v>Dana</v>
          </cell>
        </row>
        <row r="62">
          <cell r="C62" t="str">
            <v>Danaher</v>
          </cell>
        </row>
        <row r="63">
          <cell r="C63" t="str">
            <v>Dean Foods</v>
          </cell>
        </row>
        <row r="64">
          <cell r="C64" t="str">
            <v>Deere</v>
          </cell>
        </row>
        <row r="65">
          <cell r="C65" t="str">
            <v>Dell</v>
          </cell>
        </row>
        <row r="66">
          <cell r="C66" t="str">
            <v>Delphi</v>
          </cell>
        </row>
        <row r="67">
          <cell r="C67" t="str">
            <v>Devon Energy</v>
          </cell>
        </row>
        <row r="68">
          <cell r="C68" t="str">
            <v>Dollar General</v>
          </cell>
        </row>
        <row r="69">
          <cell r="C69" t="str">
            <v>Dow Chemical</v>
          </cell>
        </row>
        <row r="70">
          <cell r="C70" t="str">
            <v>DTE Energy</v>
          </cell>
        </row>
        <row r="71">
          <cell r="C71" t="str">
            <v>DuPont</v>
          </cell>
        </row>
        <row r="72">
          <cell r="C72" t="str">
            <v>Echostar Communications</v>
          </cell>
        </row>
        <row r="73">
          <cell r="C73" t="str">
            <v>EMC</v>
          </cell>
        </row>
        <row r="74">
          <cell r="C74" t="str">
            <v>Entergy</v>
          </cell>
        </row>
        <row r="75">
          <cell r="C75" t="str">
            <v>Exxon Mobil</v>
          </cell>
        </row>
        <row r="76">
          <cell r="C76" t="str">
            <v>Federated Dept. Stores</v>
          </cell>
        </row>
        <row r="77">
          <cell r="C77" t="str">
            <v>FedEx</v>
          </cell>
        </row>
        <row r="78">
          <cell r="C78" t="str">
            <v>Fidelity National Financial</v>
          </cell>
        </row>
        <row r="79">
          <cell r="C79" t="str">
            <v>Fifth Third Bancorp</v>
          </cell>
        </row>
        <row r="80">
          <cell r="C80" t="str">
            <v>First American Corp.</v>
          </cell>
        </row>
        <row r="81">
          <cell r="C81" t="str">
            <v>FirstEnergy</v>
          </cell>
        </row>
        <row r="82">
          <cell r="C82" t="str">
            <v>Ford Motor</v>
          </cell>
        </row>
        <row r="83">
          <cell r="C83" t="str">
            <v>Fortune Brands</v>
          </cell>
        </row>
        <row r="84">
          <cell r="C84" t="str">
            <v>Freddie Mac</v>
          </cell>
        </row>
        <row r="85">
          <cell r="C85" t="str">
            <v>General Dynamics</v>
          </cell>
        </row>
        <row r="86">
          <cell r="C86" t="str">
            <v>General Electric</v>
          </cell>
        </row>
        <row r="87">
          <cell r="C87" t="str">
            <v>General Mills</v>
          </cell>
        </row>
        <row r="88">
          <cell r="C88" t="str">
            <v>General Motors</v>
          </cell>
        </row>
        <row r="89">
          <cell r="C89" t="str">
            <v>Genuine Parts</v>
          </cell>
        </row>
        <row r="90">
          <cell r="C90" t="str">
            <v>Genworth Financial</v>
          </cell>
        </row>
        <row r="91">
          <cell r="C91" t="str">
            <v>Goldman Sachs Group</v>
          </cell>
        </row>
        <row r="92">
          <cell r="C92" t="str">
            <v>Google</v>
          </cell>
        </row>
        <row r="93">
          <cell r="C93" t="str">
            <v>Guardian Life of America</v>
          </cell>
        </row>
        <row r="94">
          <cell r="C94" t="str">
            <v>H.J. Heinz</v>
          </cell>
        </row>
        <row r="95">
          <cell r="C95" t="str">
            <v>Halliburton</v>
          </cell>
        </row>
        <row r="96">
          <cell r="C96" t="str">
            <v>Harrah's Entertainment</v>
          </cell>
        </row>
        <row r="97">
          <cell r="C97" t="str">
            <v>Hartford Financial Services</v>
          </cell>
        </row>
        <row r="98">
          <cell r="C98" t="str">
            <v>HCA</v>
          </cell>
        </row>
        <row r="99">
          <cell r="C99" t="str">
            <v>Hess</v>
          </cell>
        </row>
        <row r="100">
          <cell r="C100" t="str">
            <v>Hewlett-Packard</v>
          </cell>
        </row>
        <row r="101">
          <cell r="C101" t="str">
            <v>Hilton Hotels</v>
          </cell>
        </row>
        <row r="102">
          <cell r="C102" t="str">
            <v>Home Depot</v>
          </cell>
        </row>
        <row r="103">
          <cell r="C103" t="str">
            <v>Honeywell Intl.</v>
          </cell>
        </row>
        <row r="104">
          <cell r="C104" t="str">
            <v>Ingram Micro</v>
          </cell>
        </row>
        <row r="105">
          <cell r="C105" t="str">
            <v>Intel</v>
          </cell>
        </row>
        <row r="106">
          <cell r="C106" t="str">
            <v>International Paper</v>
          </cell>
        </row>
        <row r="107">
          <cell r="C107" t="str">
            <v>Intl. Business Machines</v>
          </cell>
        </row>
        <row r="108">
          <cell r="C108" t="str">
            <v>ITT</v>
          </cell>
        </row>
        <row r="109">
          <cell r="C109" t="str">
            <v>J.P. Morgan Chase &amp; Co.</v>
          </cell>
        </row>
        <row r="110">
          <cell r="C110" t="str">
            <v>Johnson &amp; Johnson</v>
          </cell>
        </row>
        <row r="111">
          <cell r="C111" t="str">
            <v>Johnson Controls</v>
          </cell>
        </row>
        <row r="112">
          <cell r="C112" t="str">
            <v>KB Home</v>
          </cell>
        </row>
        <row r="113">
          <cell r="C113" t="str">
            <v>Kellogg</v>
          </cell>
        </row>
        <row r="114">
          <cell r="C114" t="str">
            <v>Kinder Morgan</v>
          </cell>
        </row>
        <row r="115">
          <cell r="C115" t="str">
            <v>Kroger</v>
          </cell>
        </row>
        <row r="116">
          <cell r="C116" t="str">
            <v>Lehman Brothers Holdings</v>
          </cell>
        </row>
        <row r="117">
          <cell r="C117" t="str">
            <v>Liberty Media</v>
          </cell>
        </row>
        <row r="118">
          <cell r="C118" t="str">
            <v>Liberty Mutual Ins. Group</v>
          </cell>
        </row>
        <row r="119">
          <cell r="C119" t="str">
            <v>Limited Brands</v>
          </cell>
        </row>
        <row r="120">
          <cell r="C120" t="str">
            <v>Lincoln National</v>
          </cell>
        </row>
        <row r="121">
          <cell r="C121" t="str">
            <v>Lockheed Martin</v>
          </cell>
        </row>
        <row r="122">
          <cell r="C122" t="str">
            <v>Lowe's</v>
          </cell>
        </row>
        <row r="123">
          <cell r="C123" t="str">
            <v>Lucent Technologies</v>
          </cell>
        </row>
        <row r="124">
          <cell r="C124" t="str">
            <v>Marathon Oil</v>
          </cell>
        </row>
        <row r="125">
          <cell r="C125" t="str">
            <v>Marriott International</v>
          </cell>
        </row>
        <row r="126">
          <cell r="C126" t="str">
            <v>Marsh &amp; McLennan</v>
          </cell>
        </row>
        <row r="127">
          <cell r="C127" t="str">
            <v>Massachusetts Mutual Life Insurance</v>
          </cell>
        </row>
        <row r="128">
          <cell r="C128" t="str">
            <v>McKesson</v>
          </cell>
        </row>
        <row r="129">
          <cell r="C129" t="str">
            <v>Medco Health Solutions</v>
          </cell>
        </row>
        <row r="130">
          <cell r="C130" t="str">
            <v>Medtronic</v>
          </cell>
        </row>
        <row r="131">
          <cell r="C131" t="str">
            <v>Merck</v>
          </cell>
        </row>
        <row r="132">
          <cell r="C132" t="str">
            <v>Merrill Lynch</v>
          </cell>
        </row>
        <row r="133">
          <cell r="C133" t="str">
            <v>MetLife</v>
          </cell>
        </row>
        <row r="134">
          <cell r="C134" t="str">
            <v>Microsoft</v>
          </cell>
        </row>
        <row r="135">
          <cell r="C135" t="str">
            <v>Morgan Stanley</v>
          </cell>
        </row>
        <row r="136">
          <cell r="C136" t="str">
            <v>Motorola</v>
          </cell>
        </row>
        <row r="137">
          <cell r="C137" t="str">
            <v>New York Life Insurance</v>
          </cell>
        </row>
        <row r="138">
          <cell r="C138" t="str">
            <v>News Corp.</v>
          </cell>
        </row>
        <row r="139">
          <cell r="C139" t="str">
            <v>Nordstrom</v>
          </cell>
        </row>
        <row r="140">
          <cell r="C140" t="str">
            <v>Norfolk Southern</v>
          </cell>
        </row>
        <row r="141">
          <cell r="C141" t="str">
            <v>Northrop Grumman</v>
          </cell>
        </row>
        <row r="142">
          <cell r="C142" t="str">
            <v>OfficeMax</v>
          </cell>
        </row>
        <row r="143">
          <cell r="C143" t="str">
            <v>Omnicom Group</v>
          </cell>
        </row>
        <row r="144">
          <cell r="C144" t="str">
            <v>ONEOK</v>
          </cell>
        </row>
        <row r="145">
          <cell r="C145" t="str">
            <v>Parker Hannifin</v>
          </cell>
        </row>
        <row r="146">
          <cell r="C146" t="str">
            <v>Pepco Holdings</v>
          </cell>
        </row>
        <row r="147">
          <cell r="C147" t="str">
            <v>PepsiCo</v>
          </cell>
        </row>
        <row r="148">
          <cell r="C148" t="str">
            <v>Pfizer</v>
          </cell>
        </row>
        <row r="149">
          <cell r="C149" t="str">
            <v>Phelps Dodge</v>
          </cell>
        </row>
        <row r="150">
          <cell r="C150" t="str">
            <v>PNC Financial Services Group</v>
          </cell>
        </row>
        <row r="151">
          <cell r="C151" t="str">
            <v>PPG Industries</v>
          </cell>
        </row>
        <row r="152">
          <cell r="C152" t="str">
            <v>Praxair</v>
          </cell>
        </row>
        <row r="153">
          <cell r="C153" t="str">
            <v>Principal Financial</v>
          </cell>
        </row>
        <row r="154">
          <cell r="C154" t="str">
            <v>Procter &amp; Gamble</v>
          </cell>
        </row>
        <row r="155">
          <cell r="C155" t="str">
            <v>Progress Energy</v>
          </cell>
        </row>
        <row r="156">
          <cell r="C156" t="str">
            <v>Prudential Financial</v>
          </cell>
        </row>
        <row r="157">
          <cell r="C157" t="str">
            <v>R.R. Donnelley &amp; Sons</v>
          </cell>
        </row>
        <row r="158">
          <cell r="C158" t="str">
            <v>Raytheon</v>
          </cell>
        </row>
        <row r="159">
          <cell r="C159" t="str">
            <v>Reliant Energy</v>
          </cell>
        </row>
        <row r="160">
          <cell r="C160" t="str">
            <v>Reynolds American</v>
          </cell>
        </row>
        <row r="161">
          <cell r="C161" t="str">
            <v>Rohm &amp; Haas</v>
          </cell>
        </row>
        <row r="162">
          <cell r="C162" t="str">
            <v>S&amp;C Holdco 3</v>
          </cell>
        </row>
        <row r="163">
          <cell r="C163" t="str">
            <v>Safeway</v>
          </cell>
        </row>
        <row r="164">
          <cell r="C164" t="str">
            <v>SAIC</v>
          </cell>
        </row>
        <row r="165">
          <cell r="C165" t="str">
            <v>Sanmina-SCI</v>
          </cell>
        </row>
        <row r="166">
          <cell r="C166" t="str">
            <v>Schering-Plough</v>
          </cell>
        </row>
        <row r="167">
          <cell r="C167" t="str">
            <v>Sears Holdings</v>
          </cell>
        </row>
        <row r="168">
          <cell r="C168" t="str">
            <v>Sempra Energy</v>
          </cell>
        </row>
        <row r="169">
          <cell r="C169" t="str">
            <v>SLM</v>
          </cell>
        </row>
        <row r="170">
          <cell r="C170" t="str">
            <v>Smithfield Foods</v>
          </cell>
        </row>
        <row r="171">
          <cell r="C171" t="str">
            <v>Solectron</v>
          </cell>
        </row>
        <row r="172">
          <cell r="C172" t="str">
            <v>Sonic Automotive</v>
          </cell>
        </row>
        <row r="173">
          <cell r="C173" t="str">
            <v>Southwest Airlines</v>
          </cell>
        </row>
        <row r="174">
          <cell r="C174" t="str">
            <v>Sprint Nextel</v>
          </cell>
        </row>
        <row r="175">
          <cell r="C175" t="str">
            <v>State Farm Insurance Cos</v>
          </cell>
        </row>
        <row r="176">
          <cell r="C176" t="str">
            <v>State St. Corp.</v>
          </cell>
        </row>
        <row r="177">
          <cell r="C177" t="str">
            <v>Sunoco</v>
          </cell>
        </row>
        <row r="178">
          <cell r="C178" t="str">
            <v>Sysco</v>
          </cell>
        </row>
        <row r="179">
          <cell r="C179" t="str">
            <v>Target</v>
          </cell>
        </row>
        <row r="180">
          <cell r="C180" t="str">
            <v>Tenet Healthcare</v>
          </cell>
        </row>
        <row r="181">
          <cell r="C181" t="str">
            <v>TEPPCO Partners</v>
          </cell>
        </row>
        <row r="182">
          <cell r="C182" t="str">
            <v>TIAA-CREF</v>
          </cell>
        </row>
        <row r="183">
          <cell r="C183" t="str">
            <v>Time Warner</v>
          </cell>
        </row>
        <row r="184">
          <cell r="C184" t="str">
            <v>Toys "R" Us</v>
          </cell>
        </row>
        <row r="185">
          <cell r="C185" t="str">
            <v>Travelers Cos.</v>
          </cell>
        </row>
        <row r="186">
          <cell r="C186" t="str">
            <v>TXU</v>
          </cell>
        </row>
        <row r="187">
          <cell r="C187" t="str">
            <v>Tyson Foods</v>
          </cell>
        </row>
        <row r="188">
          <cell r="C188" t="str">
            <v>United Auto Group</v>
          </cell>
        </row>
        <row r="189">
          <cell r="C189" t="str">
            <v>United Parcel Service</v>
          </cell>
        </row>
        <row r="190">
          <cell r="C190" t="str">
            <v>United Technologies</v>
          </cell>
        </row>
        <row r="191">
          <cell r="C191" t="str">
            <v>UnitedHealth Group</v>
          </cell>
        </row>
        <row r="192">
          <cell r="C192" t="str">
            <v>Unum Group</v>
          </cell>
        </row>
        <row r="193">
          <cell r="C193" t="str">
            <v>US Airways Group</v>
          </cell>
        </row>
        <row r="194">
          <cell r="C194" t="str">
            <v>Valero Energy</v>
          </cell>
        </row>
        <row r="195">
          <cell r="C195" t="str">
            <v>Verizon Communications</v>
          </cell>
        </row>
        <row r="196">
          <cell r="C196" t="str">
            <v>Viacom</v>
          </cell>
        </row>
        <row r="197">
          <cell r="C197" t="str">
            <v>Visteon</v>
          </cell>
        </row>
        <row r="198">
          <cell r="C198" t="str">
            <v>Wachovia Corp.</v>
          </cell>
        </row>
        <row r="199">
          <cell r="C199" t="str">
            <v>Walgreen</v>
          </cell>
        </row>
        <row r="200">
          <cell r="C200" t="str">
            <v>Wal-Mart Stores</v>
          </cell>
        </row>
        <row r="201">
          <cell r="C201" t="str">
            <v>Walt Disney</v>
          </cell>
        </row>
        <row r="202">
          <cell r="C202" t="str">
            <v>Washington Mutual</v>
          </cell>
        </row>
        <row r="203">
          <cell r="C203" t="str">
            <v>Wellpoint</v>
          </cell>
        </row>
        <row r="204">
          <cell r="C204" t="str">
            <v>Wells Fargo</v>
          </cell>
        </row>
        <row r="205">
          <cell r="C205" t="str">
            <v>Williams</v>
          </cell>
        </row>
        <row r="206">
          <cell r="C206" t="str">
            <v>World Fuel Services</v>
          </cell>
        </row>
        <row r="207">
          <cell r="C207" t="str">
            <v>Xcel Energy</v>
          </cell>
        </row>
        <row r="208">
          <cell r="C208" t="str">
            <v>YRC Worldwide</v>
          </cell>
        </row>
        <row r="209">
          <cell r="C209" t="str">
            <v>Yum Brands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G12" t="str">
            <v>Adelaide</v>
          </cell>
        </row>
        <row r="13">
          <cell r="G13" t="str">
            <v>Brisbane</v>
          </cell>
        </row>
        <row r="14">
          <cell r="G14" t="str">
            <v>Darwin</v>
          </cell>
        </row>
        <row r="15">
          <cell r="G15" t="str">
            <v>Hobart</v>
          </cell>
        </row>
        <row r="16">
          <cell r="G16" t="str">
            <v>Melbourne</v>
          </cell>
        </row>
        <row r="17">
          <cell r="G17" t="str">
            <v>Perth</v>
          </cell>
        </row>
        <row r="18">
          <cell r="G18" t="str">
            <v>Sydney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VLOOKUP"/>
      <sheetName val=" VLOOKUP Activity"/>
      <sheetName val="MATCH"/>
      <sheetName val="INDEX"/>
      <sheetName val="INDEX Activity"/>
      <sheetName val="CHOOSE"/>
      <sheetName val="INTERACTIVE DEMO"/>
      <sheetName val="INTERACTIVE EXERCISE"/>
    </sheetNames>
    <sheetDataSet>
      <sheetData sheetId="0"/>
      <sheetData sheetId="1">
        <row r="13">
          <cell r="E13">
            <v>41334</v>
          </cell>
        </row>
      </sheetData>
      <sheetData sheetId="2"/>
      <sheetData sheetId="3"/>
      <sheetData sheetId="4"/>
      <sheetData sheetId="5"/>
      <sheetData sheetId="6">
        <row r="14">
          <cell r="U14" t="str">
            <v>Staff Turnover</v>
          </cell>
          <cell r="V14" t="b">
            <v>1</v>
          </cell>
          <cell r="W14" t="b">
            <v>0</v>
          </cell>
        </row>
        <row r="15">
          <cell r="E15">
            <v>60</v>
          </cell>
          <cell r="F15">
            <v>210</v>
          </cell>
          <cell r="G15">
            <v>6.6</v>
          </cell>
          <cell r="H15">
            <v>13</v>
          </cell>
          <cell r="I15">
            <v>35</v>
          </cell>
          <cell r="J15">
            <v>82</v>
          </cell>
          <cell r="K15">
            <v>80</v>
          </cell>
          <cell r="L15">
            <v>85</v>
          </cell>
          <cell r="M15">
            <v>3</v>
          </cell>
          <cell r="N15">
            <v>1</v>
          </cell>
          <cell r="Y15" t="str">
            <v>Cash Ratio</v>
          </cell>
        </row>
        <row r="16">
          <cell r="E16">
            <v>75</v>
          </cell>
          <cell r="F16">
            <v>250</v>
          </cell>
          <cell r="G16">
            <v>8</v>
          </cell>
          <cell r="H16">
            <v>20</v>
          </cell>
          <cell r="I16">
            <v>50</v>
          </cell>
          <cell r="J16">
            <v>95</v>
          </cell>
          <cell r="K16">
            <v>95</v>
          </cell>
          <cell r="L16">
            <v>95</v>
          </cell>
          <cell r="M16">
            <v>5</v>
          </cell>
          <cell r="N16">
            <v>3</v>
          </cell>
          <cell r="Y16" t="str">
            <v>Current Ratio</v>
          </cell>
        </row>
        <row r="17">
          <cell r="E17">
            <v>70.8</v>
          </cell>
          <cell r="F17">
            <v>210</v>
          </cell>
          <cell r="G17">
            <v>6.5</v>
          </cell>
          <cell r="H17">
            <v>16.399999999999999</v>
          </cell>
          <cell r="I17">
            <v>50.9</v>
          </cell>
          <cell r="J17">
            <v>83.3</v>
          </cell>
          <cell r="K17">
            <v>84.6</v>
          </cell>
          <cell r="L17">
            <v>90.2</v>
          </cell>
          <cell r="M17">
            <v>4.3</v>
          </cell>
          <cell r="N17">
            <v>2</v>
          </cell>
          <cell r="Y17" t="str">
            <v>Profit/ TO Ratio</v>
          </cell>
        </row>
        <row r="18">
          <cell r="E18">
            <v>73.5</v>
          </cell>
          <cell r="F18">
            <v>250.3</v>
          </cell>
          <cell r="G18">
            <v>6.7</v>
          </cell>
          <cell r="H18">
            <v>13.1</v>
          </cell>
          <cell r="I18">
            <v>40.700000000000003</v>
          </cell>
          <cell r="J18">
            <v>82.1</v>
          </cell>
          <cell r="K18">
            <v>91.9</v>
          </cell>
          <cell r="L18">
            <v>87.8</v>
          </cell>
          <cell r="M18">
            <v>4.7</v>
          </cell>
          <cell r="N18">
            <v>3</v>
          </cell>
          <cell r="Y18" t="str">
            <v>Receivables</v>
          </cell>
        </row>
        <row r="19">
          <cell r="E19">
            <v>73.400000000000006</v>
          </cell>
          <cell r="F19">
            <v>209</v>
          </cell>
          <cell r="G19">
            <v>7</v>
          </cell>
          <cell r="H19">
            <v>15.5</v>
          </cell>
          <cell r="I19">
            <v>46.2</v>
          </cell>
          <cell r="J19">
            <v>81.900000000000006</v>
          </cell>
          <cell r="K19">
            <v>85.1</v>
          </cell>
          <cell r="L19">
            <v>88.9</v>
          </cell>
          <cell r="M19">
            <v>4.7</v>
          </cell>
          <cell r="N19">
            <v>1</v>
          </cell>
          <cell r="Y19" t="str">
            <v>Debt Quota</v>
          </cell>
        </row>
        <row r="20">
          <cell r="E20">
            <v>73.2</v>
          </cell>
          <cell r="F20">
            <v>200.3</v>
          </cell>
          <cell r="G20">
            <v>6.8</v>
          </cell>
          <cell r="H20">
            <v>16</v>
          </cell>
          <cell r="I20">
            <v>51.8</v>
          </cell>
          <cell r="J20">
            <v>81.5</v>
          </cell>
          <cell r="K20">
            <v>90</v>
          </cell>
          <cell r="L20">
            <v>87.7</v>
          </cell>
          <cell r="M20">
            <v>3.8</v>
          </cell>
          <cell r="N20">
            <v>2</v>
          </cell>
          <cell r="Y20" t="str">
            <v>Production Volume</v>
          </cell>
        </row>
        <row r="21">
          <cell r="E21">
            <v>68.7</v>
          </cell>
          <cell r="F21">
            <v>225.1</v>
          </cell>
          <cell r="G21">
            <v>7.1</v>
          </cell>
          <cell r="H21">
            <v>13.7</v>
          </cell>
          <cell r="I21">
            <v>51.5</v>
          </cell>
          <cell r="J21">
            <v>87.4</v>
          </cell>
          <cell r="K21">
            <v>91.1</v>
          </cell>
          <cell r="L21">
            <v>89.2</v>
          </cell>
          <cell r="M21">
            <v>4.0999999999999996</v>
          </cell>
          <cell r="N21">
            <v>3</v>
          </cell>
          <cell r="Y21" t="str">
            <v>Quantity Stored</v>
          </cell>
        </row>
        <row r="22">
          <cell r="E22">
            <v>71.599999999999994</v>
          </cell>
          <cell r="F22">
            <v>206.3</v>
          </cell>
          <cell r="G22">
            <v>6.6</v>
          </cell>
          <cell r="H22">
            <v>14.4</v>
          </cell>
          <cell r="I22">
            <v>49.2</v>
          </cell>
          <cell r="J22">
            <v>87.6</v>
          </cell>
          <cell r="K22">
            <v>84.1</v>
          </cell>
          <cell r="L22">
            <v>88.5</v>
          </cell>
          <cell r="M22">
            <v>4.4000000000000004</v>
          </cell>
          <cell r="N22">
            <v>1</v>
          </cell>
          <cell r="Y22" t="str">
            <v>Labour</v>
          </cell>
        </row>
        <row r="23">
          <cell r="E23">
            <v>66.7</v>
          </cell>
          <cell r="F23">
            <v>256.5</v>
          </cell>
          <cell r="G23">
            <v>6.9</v>
          </cell>
          <cell r="H23">
            <v>14.1</v>
          </cell>
          <cell r="I23">
            <v>46.9</v>
          </cell>
          <cell r="J23">
            <v>90.2</v>
          </cell>
          <cell r="K23">
            <v>90</v>
          </cell>
          <cell r="L23">
            <v>87.7</v>
          </cell>
          <cell r="M23">
            <v>4.7</v>
          </cell>
          <cell r="N23">
            <v>2</v>
          </cell>
          <cell r="Y23" t="str">
            <v>Absentee</v>
          </cell>
        </row>
        <row r="24">
          <cell r="E24">
            <v>60.2</v>
          </cell>
          <cell r="F24">
            <v>254.8</v>
          </cell>
          <cell r="G24">
            <v>6.2</v>
          </cell>
          <cell r="H24">
            <v>16.100000000000001</v>
          </cell>
          <cell r="I24">
            <v>43.3</v>
          </cell>
          <cell r="J24">
            <v>82.6</v>
          </cell>
          <cell r="K24">
            <v>94.5</v>
          </cell>
          <cell r="L24">
            <v>87.1</v>
          </cell>
          <cell r="M24">
            <v>4.9000000000000004</v>
          </cell>
          <cell r="N24">
            <v>3</v>
          </cell>
          <cell r="Y24" t="str">
            <v>Staff Turnover</v>
          </cell>
        </row>
        <row r="25">
          <cell r="E25">
            <v>77</v>
          </cell>
          <cell r="F25">
            <v>239.6</v>
          </cell>
          <cell r="G25">
            <v>6.1</v>
          </cell>
          <cell r="H25">
            <v>16.100000000000001</v>
          </cell>
          <cell r="I25">
            <v>42.1</v>
          </cell>
          <cell r="J25">
            <v>89.5</v>
          </cell>
          <cell r="K25">
            <v>86.9</v>
          </cell>
          <cell r="L25">
            <v>84.3</v>
          </cell>
          <cell r="M25">
            <v>5.3000000000000007</v>
          </cell>
          <cell r="N25">
            <v>4</v>
          </cell>
        </row>
        <row r="26">
          <cell r="E26">
            <v>71</v>
          </cell>
          <cell r="F26">
            <v>215</v>
          </cell>
          <cell r="G26">
            <v>5.8</v>
          </cell>
          <cell r="H26">
            <v>18.8</v>
          </cell>
          <cell r="I26">
            <v>41.4</v>
          </cell>
          <cell r="J26">
            <v>79.3</v>
          </cell>
          <cell r="K26">
            <v>84.8</v>
          </cell>
          <cell r="L26">
            <v>85.2</v>
          </cell>
          <cell r="M26">
            <v>5.8</v>
          </cell>
          <cell r="N26">
            <v>1</v>
          </cell>
        </row>
      </sheetData>
      <sheetData sheetId="7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3FA3C2-B4CE-4ABD-AA24-66246AFD0446}" name="Table1" displayName="Table1" ref="C17:O120" totalsRowShown="0" headerRowDxfId="13" headerRowCellStyle="Normal 2 3">
  <autoFilter ref="C17:O120" xr:uid="{E36AA7E9-EFDE-4399-9D61-D2F740C383BA}"/>
  <tableColumns count="13">
    <tableColumn id="1" xr3:uid="{BFAAA7FB-35EE-4047-B79E-866FF25F9A38}" name="Record No" dataDxfId="12" dataCellStyle="Normal 2 2 2"/>
    <tableColumn id="3" xr3:uid="{7B9BA5F6-B759-4C53-A632-7F83BFE727E7}" name="Salesperson" dataDxfId="11" dataCellStyle="Normal 2 2 2"/>
    <tableColumn id="4" xr3:uid="{7D3AF28F-616C-4541-8B96-5268A1B03B54}" name="Make" dataDxfId="10" dataCellStyle="Normal 2 2 2"/>
    <tableColumn id="2" xr3:uid="{34F9CB52-FBEB-43EE-AD17-EE02692159B7}" name="Month" dataDxfId="9" dataCellStyle="Normal 2 2 2"/>
    <tableColumn id="5" xr3:uid="{70F776A8-3F3B-484D-81A9-C1ACE21505BE}" name="Model" dataDxfId="8" dataCellStyle="Normal 2 2 2"/>
    <tableColumn id="6" xr3:uid="{E8BDB313-24E1-46C4-B316-587F6788A8DE}" name="Type" dataDxfId="7" dataCellStyle="Normal 2 2 2"/>
    <tableColumn id="7" xr3:uid="{51EC520B-6A26-40D1-B3E5-D02B6F6652F4}" name="Colour" dataDxfId="6" dataCellStyle="Normal 2 2 2"/>
    <tableColumn id="8" xr3:uid="{4145211A-5E9D-4223-A8CA-BC8DE7848A6C}" name="Year" dataDxfId="5" dataCellStyle="Normal 2 2 2"/>
    <tableColumn id="9" xr3:uid="{A3C0ECDD-6860-4521-AC7D-DED085579508}" name="Age" dataDxfId="4" dataCellStyle="Normal 2 2 2">
      <calculatedColumnFormula>YEAR(NOW())-J18</calculatedColumnFormula>
    </tableColumn>
    <tableColumn id="10" xr3:uid="{66DC4EB1-314A-45ED-9126-25CAB1F9B6EC}" name="Price" dataDxfId="3" dataCellStyle="Comma 2 2"/>
    <tableColumn id="11" xr3:uid="{84A4610F-AA98-4FAB-9055-9F7B56A74FC3}" name="Age Group" dataDxfId="2" dataCellStyle="Normal 2 2 2"/>
    <tableColumn id="12" xr3:uid="{869F2A24-C685-47D7-A955-5902DDF4E916}" name="Region" dataDxfId="1" dataCellStyle="Normal 2 2 2"/>
    <tableColumn id="13" xr3:uid="{2AE1755E-F376-488C-8F4C-3180D239C933}" name="Payment" dataDxfId="0" dataCellStyle="Normal 2 2 2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4BE4A-B900-4A4C-A93C-74D778D81B22}">
  <sheetPr codeName="Sheet1"/>
  <dimension ref="B1:V120"/>
  <sheetViews>
    <sheetView showGridLines="0" tabSelected="1" zoomScaleNormal="100" workbookViewId="0">
      <selection activeCell="B1" sqref="B1:P16"/>
    </sheetView>
  </sheetViews>
  <sheetFormatPr defaultRowHeight="15" x14ac:dyDescent="0.25"/>
  <cols>
    <col min="1" max="1" width="3.85546875" style="5" customWidth="1"/>
    <col min="2" max="2" width="5.7109375" style="5" customWidth="1"/>
    <col min="3" max="3" width="16.42578125" style="5" customWidth="1"/>
    <col min="4" max="4" width="20.85546875" style="5" customWidth="1"/>
    <col min="5" max="7" width="13.5703125" style="5" customWidth="1"/>
    <col min="8" max="8" width="11.28515625" style="5" customWidth="1"/>
    <col min="9" max="9" width="10.28515625" style="5" bestFit="1" customWidth="1"/>
    <col min="10" max="10" width="8.7109375" style="5" customWidth="1"/>
    <col min="11" max="11" width="8.42578125" style="5" customWidth="1"/>
    <col min="12" max="12" width="11.42578125" style="5" customWidth="1"/>
    <col min="13" max="13" width="10.7109375" style="5" customWidth="1"/>
    <col min="14" max="14" width="15.28515625" style="5" customWidth="1"/>
    <col min="15" max="15" width="17" style="5" customWidth="1"/>
    <col min="16" max="16" width="5.7109375" style="5" customWidth="1"/>
    <col min="17" max="17" width="9.140625" style="5"/>
    <col min="18" max="18" width="24.42578125" style="5" customWidth="1"/>
    <col min="19" max="22" width="11.5703125" style="5" customWidth="1"/>
    <col min="23" max="256" width="9.140625" style="5"/>
    <col min="257" max="257" width="6.7109375" style="5" customWidth="1"/>
    <col min="258" max="258" width="6.42578125" style="5" customWidth="1"/>
    <col min="259" max="259" width="12" style="5" customWidth="1"/>
    <col min="260" max="260" width="21.28515625" style="5" bestFit="1" customWidth="1"/>
    <col min="261" max="261" width="11.7109375" style="5" bestFit="1" customWidth="1"/>
    <col min="262" max="264" width="11.28515625" style="5" customWidth="1"/>
    <col min="265" max="265" width="5.7109375" style="5" bestFit="1" customWidth="1"/>
    <col min="266" max="266" width="4.85546875" style="5" bestFit="1" customWidth="1"/>
    <col min="267" max="267" width="7.7109375" style="5" bestFit="1" customWidth="1"/>
    <col min="268" max="268" width="15.140625" style="5" bestFit="1" customWidth="1"/>
    <col min="269" max="269" width="18.140625" style="5" bestFit="1" customWidth="1"/>
    <col min="270" max="270" width="8.28515625" style="5" bestFit="1" customWidth="1"/>
    <col min="271" max="271" width="17.7109375" style="5" customWidth="1"/>
    <col min="272" max="512" width="9.140625" style="5"/>
    <col min="513" max="513" width="6.7109375" style="5" customWidth="1"/>
    <col min="514" max="514" width="6.42578125" style="5" customWidth="1"/>
    <col min="515" max="515" width="12" style="5" customWidth="1"/>
    <col min="516" max="516" width="21.28515625" style="5" bestFit="1" customWidth="1"/>
    <col min="517" max="517" width="11.7109375" style="5" bestFit="1" customWidth="1"/>
    <col min="518" max="520" width="11.28515625" style="5" customWidth="1"/>
    <col min="521" max="521" width="5.7109375" style="5" bestFit="1" customWidth="1"/>
    <col min="522" max="522" width="4.85546875" style="5" bestFit="1" customWidth="1"/>
    <col min="523" max="523" width="7.7109375" style="5" bestFit="1" customWidth="1"/>
    <col min="524" max="524" width="15.140625" style="5" bestFit="1" customWidth="1"/>
    <col min="525" max="525" width="18.140625" style="5" bestFit="1" customWidth="1"/>
    <col min="526" max="526" width="8.28515625" style="5" bestFit="1" customWidth="1"/>
    <col min="527" max="527" width="17.7109375" style="5" customWidth="1"/>
    <col min="528" max="768" width="9.140625" style="5"/>
    <col min="769" max="769" width="6.7109375" style="5" customWidth="1"/>
    <col min="770" max="770" width="6.42578125" style="5" customWidth="1"/>
    <col min="771" max="771" width="12" style="5" customWidth="1"/>
    <col min="772" max="772" width="21.28515625" style="5" bestFit="1" customWidth="1"/>
    <col min="773" max="773" width="11.7109375" style="5" bestFit="1" customWidth="1"/>
    <col min="774" max="776" width="11.28515625" style="5" customWidth="1"/>
    <col min="777" max="777" width="5.7109375" style="5" bestFit="1" customWidth="1"/>
    <col min="778" max="778" width="4.85546875" style="5" bestFit="1" customWidth="1"/>
    <col min="779" max="779" width="7.7109375" style="5" bestFit="1" customWidth="1"/>
    <col min="780" max="780" width="15.140625" style="5" bestFit="1" customWidth="1"/>
    <col min="781" max="781" width="18.140625" style="5" bestFit="1" customWidth="1"/>
    <col min="782" max="782" width="8.28515625" style="5" bestFit="1" customWidth="1"/>
    <col min="783" max="783" width="17.7109375" style="5" customWidth="1"/>
    <col min="784" max="1024" width="9.140625" style="5"/>
    <col min="1025" max="1025" width="6.7109375" style="5" customWidth="1"/>
    <col min="1026" max="1026" width="6.42578125" style="5" customWidth="1"/>
    <col min="1027" max="1027" width="12" style="5" customWidth="1"/>
    <col min="1028" max="1028" width="21.28515625" style="5" bestFit="1" customWidth="1"/>
    <col min="1029" max="1029" width="11.7109375" style="5" bestFit="1" customWidth="1"/>
    <col min="1030" max="1032" width="11.28515625" style="5" customWidth="1"/>
    <col min="1033" max="1033" width="5.7109375" style="5" bestFit="1" customWidth="1"/>
    <col min="1034" max="1034" width="4.85546875" style="5" bestFit="1" customWidth="1"/>
    <col min="1035" max="1035" width="7.7109375" style="5" bestFit="1" customWidth="1"/>
    <col min="1036" max="1036" width="15.140625" style="5" bestFit="1" customWidth="1"/>
    <col min="1037" max="1037" width="18.140625" style="5" bestFit="1" customWidth="1"/>
    <col min="1038" max="1038" width="8.28515625" style="5" bestFit="1" customWidth="1"/>
    <col min="1039" max="1039" width="17.7109375" style="5" customWidth="1"/>
    <col min="1040" max="1280" width="9.140625" style="5"/>
    <col min="1281" max="1281" width="6.7109375" style="5" customWidth="1"/>
    <col min="1282" max="1282" width="6.42578125" style="5" customWidth="1"/>
    <col min="1283" max="1283" width="12" style="5" customWidth="1"/>
    <col min="1284" max="1284" width="21.28515625" style="5" bestFit="1" customWidth="1"/>
    <col min="1285" max="1285" width="11.7109375" style="5" bestFit="1" customWidth="1"/>
    <col min="1286" max="1288" width="11.28515625" style="5" customWidth="1"/>
    <col min="1289" max="1289" width="5.7109375" style="5" bestFit="1" customWidth="1"/>
    <col min="1290" max="1290" width="4.85546875" style="5" bestFit="1" customWidth="1"/>
    <col min="1291" max="1291" width="7.7109375" style="5" bestFit="1" customWidth="1"/>
    <col min="1292" max="1292" width="15.140625" style="5" bestFit="1" customWidth="1"/>
    <col min="1293" max="1293" width="18.140625" style="5" bestFit="1" customWidth="1"/>
    <col min="1294" max="1294" width="8.28515625" style="5" bestFit="1" customWidth="1"/>
    <col min="1295" max="1295" width="17.7109375" style="5" customWidth="1"/>
    <col min="1296" max="1536" width="9.140625" style="5"/>
    <col min="1537" max="1537" width="6.7109375" style="5" customWidth="1"/>
    <col min="1538" max="1538" width="6.42578125" style="5" customWidth="1"/>
    <col min="1539" max="1539" width="12" style="5" customWidth="1"/>
    <col min="1540" max="1540" width="21.28515625" style="5" bestFit="1" customWidth="1"/>
    <col min="1541" max="1541" width="11.7109375" style="5" bestFit="1" customWidth="1"/>
    <col min="1542" max="1544" width="11.28515625" style="5" customWidth="1"/>
    <col min="1545" max="1545" width="5.7109375" style="5" bestFit="1" customWidth="1"/>
    <col min="1546" max="1546" width="4.85546875" style="5" bestFit="1" customWidth="1"/>
    <col min="1547" max="1547" width="7.7109375" style="5" bestFit="1" customWidth="1"/>
    <col min="1548" max="1548" width="15.140625" style="5" bestFit="1" customWidth="1"/>
    <col min="1549" max="1549" width="18.140625" style="5" bestFit="1" customWidth="1"/>
    <col min="1550" max="1550" width="8.28515625" style="5" bestFit="1" customWidth="1"/>
    <col min="1551" max="1551" width="17.7109375" style="5" customWidth="1"/>
    <col min="1552" max="1792" width="9.140625" style="5"/>
    <col min="1793" max="1793" width="6.7109375" style="5" customWidth="1"/>
    <col min="1794" max="1794" width="6.42578125" style="5" customWidth="1"/>
    <col min="1795" max="1795" width="12" style="5" customWidth="1"/>
    <col min="1796" max="1796" width="21.28515625" style="5" bestFit="1" customWidth="1"/>
    <col min="1797" max="1797" width="11.7109375" style="5" bestFit="1" customWidth="1"/>
    <col min="1798" max="1800" width="11.28515625" style="5" customWidth="1"/>
    <col min="1801" max="1801" width="5.7109375" style="5" bestFit="1" customWidth="1"/>
    <col min="1802" max="1802" width="4.85546875" style="5" bestFit="1" customWidth="1"/>
    <col min="1803" max="1803" width="7.7109375" style="5" bestFit="1" customWidth="1"/>
    <col min="1804" max="1804" width="15.140625" style="5" bestFit="1" customWidth="1"/>
    <col min="1805" max="1805" width="18.140625" style="5" bestFit="1" customWidth="1"/>
    <col min="1806" max="1806" width="8.28515625" style="5" bestFit="1" customWidth="1"/>
    <col min="1807" max="1807" width="17.7109375" style="5" customWidth="1"/>
    <col min="1808" max="2048" width="9.140625" style="5"/>
    <col min="2049" max="2049" width="6.7109375" style="5" customWidth="1"/>
    <col min="2050" max="2050" width="6.42578125" style="5" customWidth="1"/>
    <col min="2051" max="2051" width="12" style="5" customWidth="1"/>
    <col min="2052" max="2052" width="21.28515625" style="5" bestFit="1" customWidth="1"/>
    <col min="2053" max="2053" width="11.7109375" style="5" bestFit="1" customWidth="1"/>
    <col min="2054" max="2056" width="11.28515625" style="5" customWidth="1"/>
    <col min="2057" max="2057" width="5.7109375" style="5" bestFit="1" customWidth="1"/>
    <col min="2058" max="2058" width="4.85546875" style="5" bestFit="1" customWidth="1"/>
    <col min="2059" max="2059" width="7.7109375" style="5" bestFit="1" customWidth="1"/>
    <col min="2060" max="2060" width="15.140625" style="5" bestFit="1" customWidth="1"/>
    <col min="2061" max="2061" width="18.140625" style="5" bestFit="1" customWidth="1"/>
    <col min="2062" max="2062" width="8.28515625" style="5" bestFit="1" customWidth="1"/>
    <col min="2063" max="2063" width="17.7109375" style="5" customWidth="1"/>
    <col min="2064" max="2304" width="9.140625" style="5"/>
    <col min="2305" max="2305" width="6.7109375" style="5" customWidth="1"/>
    <col min="2306" max="2306" width="6.42578125" style="5" customWidth="1"/>
    <col min="2307" max="2307" width="12" style="5" customWidth="1"/>
    <col min="2308" max="2308" width="21.28515625" style="5" bestFit="1" customWidth="1"/>
    <col min="2309" max="2309" width="11.7109375" style="5" bestFit="1" customWidth="1"/>
    <col min="2310" max="2312" width="11.28515625" style="5" customWidth="1"/>
    <col min="2313" max="2313" width="5.7109375" style="5" bestFit="1" customWidth="1"/>
    <col min="2314" max="2314" width="4.85546875" style="5" bestFit="1" customWidth="1"/>
    <col min="2315" max="2315" width="7.7109375" style="5" bestFit="1" customWidth="1"/>
    <col min="2316" max="2316" width="15.140625" style="5" bestFit="1" customWidth="1"/>
    <col min="2317" max="2317" width="18.140625" style="5" bestFit="1" customWidth="1"/>
    <col min="2318" max="2318" width="8.28515625" style="5" bestFit="1" customWidth="1"/>
    <col min="2319" max="2319" width="17.7109375" style="5" customWidth="1"/>
    <col min="2320" max="2560" width="9.140625" style="5"/>
    <col min="2561" max="2561" width="6.7109375" style="5" customWidth="1"/>
    <col min="2562" max="2562" width="6.42578125" style="5" customWidth="1"/>
    <col min="2563" max="2563" width="12" style="5" customWidth="1"/>
    <col min="2564" max="2564" width="21.28515625" style="5" bestFit="1" customWidth="1"/>
    <col min="2565" max="2565" width="11.7109375" style="5" bestFit="1" customWidth="1"/>
    <col min="2566" max="2568" width="11.28515625" style="5" customWidth="1"/>
    <col min="2569" max="2569" width="5.7109375" style="5" bestFit="1" customWidth="1"/>
    <col min="2570" max="2570" width="4.85546875" style="5" bestFit="1" customWidth="1"/>
    <col min="2571" max="2571" width="7.7109375" style="5" bestFit="1" customWidth="1"/>
    <col min="2572" max="2572" width="15.140625" style="5" bestFit="1" customWidth="1"/>
    <col min="2573" max="2573" width="18.140625" style="5" bestFit="1" customWidth="1"/>
    <col min="2574" max="2574" width="8.28515625" style="5" bestFit="1" customWidth="1"/>
    <col min="2575" max="2575" width="17.7109375" style="5" customWidth="1"/>
    <col min="2576" max="2816" width="9.140625" style="5"/>
    <col min="2817" max="2817" width="6.7109375" style="5" customWidth="1"/>
    <col min="2818" max="2818" width="6.42578125" style="5" customWidth="1"/>
    <col min="2819" max="2819" width="12" style="5" customWidth="1"/>
    <col min="2820" max="2820" width="21.28515625" style="5" bestFit="1" customWidth="1"/>
    <col min="2821" max="2821" width="11.7109375" style="5" bestFit="1" customWidth="1"/>
    <col min="2822" max="2824" width="11.28515625" style="5" customWidth="1"/>
    <col min="2825" max="2825" width="5.7109375" style="5" bestFit="1" customWidth="1"/>
    <col min="2826" max="2826" width="4.85546875" style="5" bestFit="1" customWidth="1"/>
    <col min="2827" max="2827" width="7.7109375" style="5" bestFit="1" customWidth="1"/>
    <col min="2828" max="2828" width="15.140625" style="5" bestFit="1" customWidth="1"/>
    <col min="2829" max="2829" width="18.140625" style="5" bestFit="1" customWidth="1"/>
    <col min="2830" max="2830" width="8.28515625" style="5" bestFit="1" customWidth="1"/>
    <col min="2831" max="2831" width="17.7109375" style="5" customWidth="1"/>
    <col min="2832" max="3072" width="9.140625" style="5"/>
    <col min="3073" max="3073" width="6.7109375" style="5" customWidth="1"/>
    <col min="3074" max="3074" width="6.42578125" style="5" customWidth="1"/>
    <col min="3075" max="3075" width="12" style="5" customWidth="1"/>
    <col min="3076" max="3076" width="21.28515625" style="5" bestFit="1" customWidth="1"/>
    <col min="3077" max="3077" width="11.7109375" style="5" bestFit="1" customWidth="1"/>
    <col min="3078" max="3080" width="11.28515625" style="5" customWidth="1"/>
    <col min="3081" max="3081" width="5.7109375" style="5" bestFit="1" customWidth="1"/>
    <col min="3082" max="3082" width="4.85546875" style="5" bestFit="1" customWidth="1"/>
    <col min="3083" max="3083" width="7.7109375" style="5" bestFit="1" customWidth="1"/>
    <col min="3084" max="3084" width="15.140625" style="5" bestFit="1" customWidth="1"/>
    <col min="3085" max="3085" width="18.140625" style="5" bestFit="1" customWidth="1"/>
    <col min="3086" max="3086" width="8.28515625" style="5" bestFit="1" customWidth="1"/>
    <col min="3087" max="3087" width="17.7109375" style="5" customWidth="1"/>
    <col min="3088" max="3328" width="9.140625" style="5"/>
    <col min="3329" max="3329" width="6.7109375" style="5" customWidth="1"/>
    <col min="3330" max="3330" width="6.42578125" style="5" customWidth="1"/>
    <col min="3331" max="3331" width="12" style="5" customWidth="1"/>
    <col min="3332" max="3332" width="21.28515625" style="5" bestFit="1" customWidth="1"/>
    <col min="3333" max="3333" width="11.7109375" style="5" bestFit="1" customWidth="1"/>
    <col min="3334" max="3336" width="11.28515625" style="5" customWidth="1"/>
    <col min="3337" max="3337" width="5.7109375" style="5" bestFit="1" customWidth="1"/>
    <col min="3338" max="3338" width="4.85546875" style="5" bestFit="1" customWidth="1"/>
    <col min="3339" max="3339" width="7.7109375" style="5" bestFit="1" customWidth="1"/>
    <col min="3340" max="3340" width="15.140625" style="5" bestFit="1" customWidth="1"/>
    <col min="3341" max="3341" width="18.140625" style="5" bestFit="1" customWidth="1"/>
    <col min="3342" max="3342" width="8.28515625" style="5" bestFit="1" customWidth="1"/>
    <col min="3343" max="3343" width="17.7109375" style="5" customWidth="1"/>
    <col min="3344" max="3584" width="9.140625" style="5"/>
    <col min="3585" max="3585" width="6.7109375" style="5" customWidth="1"/>
    <col min="3586" max="3586" width="6.42578125" style="5" customWidth="1"/>
    <col min="3587" max="3587" width="12" style="5" customWidth="1"/>
    <col min="3588" max="3588" width="21.28515625" style="5" bestFit="1" customWidth="1"/>
    <col min="3589" max="3589" width="11.7109375" style="5" bestFit="1" customWidth="1"/>
    <col min="3590" max="3592" width="11.28515625" style="5" customWidth="1"/>
    <col min="3593" max="3593" width="5.7109375" style="5" bestFit="1" customWidth="1"/>
    <col min="3594" max="3594" width="4.85546875" style="5" bestFit="1" customWidth="1"/>
    <col min="3595" max="3595" width="7.7109375" style="5" bestFit="1" customWidth="1"/>
    <col min="3596" max="3596" width="15.140625" style="5" bestFit="1" customWidth="1"/>
    <col min="3597" max="3597" width="18.140625" style="5" bestFit="1" customWidth="1"/>
    <col min="3598" max="3598" width="8.28515625" style="5" bestFit="1" customWidth="1"/>
    <col min="3599" max="3599" width="17.7109375" style="5" customWidth="1"/>
    <col min="3600" max="3840" width="9.140625" style="5"/>
    <col min="3841" max="3841" width="6.7109375" style="5" customWidth="1"/>
    <col min="3842" max="3842" width="6.42578125" style="5" customWidth="1"/>
    <col min="3843" max="3843" width="12" style="5" customWidth="1"/>
    <col min="3844" max="3844" width="21.28515625" style="5" bestFit="1" customWidth="1"/>
    <col min="3845" max="3845" width="11.7109375" style="5" bestFit="1" customWidth="1"/>
    <col min="3846" max="3848" width="11.28515625" style="5" customWidth="1"/>
    <col min="3849" max="3849" width="5.7109375" style="5" bestFit="1" customWidth="1"/>
    <col min="3850" max="3850" width="4.85546875" style="5" bestFit="1" customWidth="1"/>
    <col min="3851" max="3851" width="7.7109375" style="5" bestFit="1" customWidth="1"/>
    <col min="3852" max="3852" width="15.140625" style="5" bestFit="1" customWidth="1"/>
    <col min="3853" max="3853" width="18.140625" style="5" bestFit="1" customWidth="1"/>
    <col min="3854" max="3854" width="8.28515625" style="5" bestFit="1" customWidth="1"/>
    <col min="3855" max="3855" width="17.7109375" style="5" customWidth="1"/>
    <col min="3856" max="4096" width="9.140625" style="5"/>
    <col min="4097" max="4097" width="6.7109375" style="5" customWidth="1"/>
    <col min="4098" max="4098" width="6.42578125" style="5" customWidth="1"/>
    <col min="4099" max="4099" width="12" style="5" customWidth="1"/>
    <col min="4100" max="4100" width="21.28515625" style="5" bestFit="1" customWidth="1"/>
    <col min="4101" max="4101" width="11.7109375" style="5" bestFit="1" customWidth="1"/>
    <col min="4102" max="4104" width="11.28515625" style="5" customWidth="1"/>
    <col min="4105" max="4105" width="5.7109375" style="5" bestFit="1" customWidth="1"/>
    <col min="4106" max="4106" width="4.85546875" style="5" bestFit="1" customWidth="1"/>
    <col min="4107" max="4107" width="7.7109375" style="5" bestFit="1" customWidth="1"/>
    <col min="4108" max="4108" width="15.140625" style="5" bestFit="1" customWidth="1"/>
    <col min="4109" max="4109" width="18.140625" style="5" bestFit="1" customWidth="1"/>
    <col min="4110" max="4110" width="8.28515625" style="5" bestFit="1" customWidth="1"/>
    <col min="4111" max="4111" width="17.7109375" style="5" customWidth="1"/>
    <col min="4112" max="4352" width="9.140625" style="5"/>
    <col min="4353" max="4353" width="6.7109375" style="5" customWidth="1"/>
    <col min="4354" max="4354" width="6.42578125" style="5" customWidth="1"/>
    <col min="4355" max="4355" width="12" style="5" customWidth="1"/>
    <col min="4356" max="4356" width="21.28515625" style="5" bestFit="1" customWidth="1"/>
    <col min="4357" max="4357" width="11.7109375" style="5" bestFit="1" customWidth="1"/>
    <col min="4358" max="4360" width="11.28515625" style="5" customWidth="1"/>
    <col min="4361" max="4361" width="5.7109375" style="5" bestFit="1" customWidth="1"/>
    <col min="4362" max="4362" width="4.85546875" style="5" bestFit="1" customWidth="1"/>
    <col min="4363" max="4363" width="7.7109375" style="5" bestFit="1" customWidth="1"/>
    <col min="4364" max="4364" width="15.140625" style="5" bestFit="1" customWidth="1"/>
    <col min="4365" max="4365" width="18.140625" style="5" bestFit="1" customWidth="1"/>
    <col min="4366" max="4366" width="8.28515625" style="5" bestFit="1" customWidth="1"/>
    <col min="4367" max="4367" width="17.7109375" style="5" customWidth="1"/>
    <col min="4368" max="4608" width="9.140625" style="5"/>
    <col min="4609" max="4609" width="6.7109375" style="5" customWidth="1"/>
    <col min="4610" max="4610" width="6.42578125" style="5" customWidth="1"/>
    <col min="4611" max="4611" width="12" style="5" customWidth="1"/>
    <col min="4612" max="4612" width="21.28515625" style="5" bestFit="1" customWidth="1"/>
    <col min="4613" max="4613" width="11.7109375" style="5" bestFit="1" customWidth="1"/>
    <col min="4614" max="4616" width="11.28515625" style="5" customWidth="1"/>
    <col min="4617" max="4617" width="5.7109375" style="5" bestFit="1" customWidth="1"/>
    <col min="4618" max="4618" width="4.85546875" style="5" bestFit="1" customWidth="1"/>
    <col min="4619" max="4619" width="7.7109375" style="5" bestFit="1" customWidth="1"/>
    <col min="4620" max="4620" width="15.140625" style="5" bestFit="1" customWidth="1"/>
    <col min="4621" max="4621" width="18.140625" style="5" bestFit="1" customWidth="1"/>
    <col min="4622" max="4622" width="8.28515625" style="5" bestFit="1" customWidth="1"/>
    <col min="4623" max="4623" width="17.7109375" style="5" customWidth="1"/>
    <col min="4624" max="4864" width="9.140625" style="5"/>
    <col min="4865" max="4865" width="6.7109375" style="5" customWidth="1"/>
    <col min="4866" max="4866" width="6.42578125" style="5" customWidth="1"/>
    <col min="4867" max="4867" width="12" style="5" customWidth="1"/>
    <col min="4868" max="4868" width="21.28515625" style="5" bestFit="1" customWidth="1"/>
    <col min="4869" max="4869" width="11.7109375" style="5" bestFit="1" customWidth="1"/>
    <col min="4870" max="4872" width="11.28515625" style="5" customWidth="1"/>
    <col min="4873" max="4873" width="5.7109375" style="5" bestFit="1" customWidth="1"/>
    <col min="4874" max="4874" width="4.85546875" style="5" bestFit="1" customWidth="1"/>
    <col min="4875" max="4875" width="7.7109375" style="5" bestFit="1" customWidth="1"/>
    <col min="4876" max="4876" width="15.140625" style="5" bestFit="1" customWidth="1"/>
    <col min="4877" max="4877" width="18.140625" style="5" bestFit="1" customWidth="1"/>
    <col min="4878" max="4878" width="8.28515625" style="5" bestFit="1" customWidth="1"/>
    <col min="4879" max="4879" width="17.7109375" style="5" customWidth="1"/>
    <col min="4880" max="5120" width="9.140625" style="5"/>
    <col min="5121" max="5121" width="6.7109375" style="5" customWidth="1"/>
    <col min="5122" max="5122" width="6.42578125" style="5" customWidth="1"/>
    <col min="5123" max="5123" width="12" style="5" customWidth="1"/>
    <col min="5124" max="5124" width="21.28515625" style="5" bestFit="1" customWidth="1"/>
    <col min="5125" max="5125" width="11.7109375" style="5" bestFit="1" customWidth="1"/>
    <col min="5126" max="5128" width="11.28515625" style="5" customWidth="1"/>
    <col min="5129" max="5129" width="5.7109375" style="5" bestFit="1" customWidth="1"/>
    <col min="5130" max="5130" width="4.85546875" style="5" bestFit="1" customWidth="1"/>
    <col min="5131" max="5131" width="7.7109375" style="5" bestFit="1" customWidth="1"/>
    <col min="5132" max="5132" width="15.140625" style="5" bestFit="1" customWidth="1"/>
    <col min="5133" max="5133" width="18.140625" style="5" bestFit="1" customWidth="1"/>
    <col min="5134" max="5134" width="8.28515625" style="5" bestFit="1" customWidth="1"/>
    <col min="5135" max="5135" width="17.7109375" style="5" customWidth="1"/>
    <col min="5136" max="5376" width="9.140625" style="5"/>
    <col min="5377" max="5377" width="6.7109375" style="5" customWidth="1"/>
    <col min="5378" max="5378" width="6.42578125" style="5" customWidth="1"/>
    <col min="5379" max="5379" width="12" style="5" customWidth="1"/>
    <col min="5380" max="5380" width="21.28515625" style="5" bestFit="1" customWidth="1"/>
    <col min="5381" max="5381" width="11.7109375" style="5" bestFit="1" customWidth="1"/>
    <col min="5382" max="5384" width="11.28515625" style="5" customWidth="1"/>
    <col min="5385" max="5385" width="5.7109375" style="5" bestFit="1" customWidth="1"/>
    <col min="5386" max="5386" width="4.85546875" style="5" bestFit="1" customWidth="1"/>
    <col min="5387" max="5387" width="7.7109375" style="5" bestFit="1" customWidth="1"/>
    <col min="5388" max="5388" width="15.140625" style="5" bestFit="1" customWidth="1"/>
    <col min="5389" max="5389" width="18.140625" style="5" bestFit="1" customWidth="1"/>
    <col min="5390" max="5390" width="8.28515625" style="5" bestFit="1" customWidth="1"/>
    <col min="5391" max="5391" width="17.7109375" style="5" customWidth="1"/>
    <col min="5392" max="5632" width="9.140625" style="5"/>
    <col min="5633" max="5633" width="6.7109375" style="5" customWidth="1"/>
    <col min="5634" max="5634" width="6.42578125" style="5" customWidth="1"/>
    <col min="5635" max="5635" width="12" style="5" customWidth="1"/>
    <col min="5636" max="5636" width="21.28515625" style="5" bestFit="1" customWidth="1"/>
    <col min="5637" max="5637" width="11.7109375" style="5" bestFit="1" customWidth="1"/>
    <col min="5638" max="5640" width="11.28515625" style="5" customWidth="1"/>
    <col min="5641" max="5641" width="5.7109375" style="5" bestFit="1" customWidth="1"/>
    <col min="5642" max="5642" width="4.85546875" style="5" bestFit="1" customWidth="1"/>
    <col min="5643" max="5643" width="7.7109375" style="5" bestFit="1" customWidth="1"/>
    <col min="5644" max="5644" width="15.140625" style="5" bestFit="1" customWidth="1"/>
    <col min="5645" max="5645" width="18.140625" style="5" bestFit="1" customWidth="1"/>
    <col min="5646" max="5646" width="8.28515625" style="5" bestFit="1" customWidth="1"/>
    <col min="5647" max="5647" width="17.7109375" style="5" customWidth="1"/>
    <col min="5648" max="5888" width="9.140625" style="5"/>
    <col min="5889" max="5889" width="6.7109375" style="5" customWidth="1"/>
    <col min="5890" max="5890" width="6.42578125" style="5" customWidth="1"/>
    <col min="5891" max="5891" width="12" style="5" customWidth="1"/>
    <col min="5892" max="5892" width="21.28515625" style="5" bestFit="1" customWidth="1"/>
    <col min="5893" max="5893" width="11.7109375" style="5" bestFit="1" customWidth="1"/>
    <col min="5894" max="5896" width="11.28515625" style="5" customWidth="1"/>
    <col min="5897" max="5897" width="5.7109375" style="5" bestFit="1" customWidth="1"/>
    <col min="5898" max="5898" width="4.85546875" style="5" bestFit="1" customWidth="1"/>
    <col min="5899" max="5899" width="7.7109375" style="5" bestFit="1" customWidth="1"/>
    <col min="5900" max="5900" width="15.140625" style="5" bestFit="1" customWidth="1"/>
    <col min="5901" max="5901" width="18.140625" style="5" bestFit="1" customWidth="1"/>
    <col min="5902" max="5902" width="8.28515625" style="5" bestFit="1" customWidth="1"/>
    <col min="5903" max="5903" width="17.7109375" style="5" customWidth="1"/>
    <col min="5904" max="6144" width="9.140625" style="5"/>
    <col min="6145" max="6145" width="6.7109375" style="5" customWidth="1"/>
    <col min="6146" max="6146" width="6.42578125" style="5" customWidth="1"/>
    <col min="6147" max="6147" width="12" style="5" customWidth="1"/>
    <col min="6148" max="6148" width="21.28515625" style="5" bestFit="1" customWidth="1"/>
    <col min="6149" max="6149" width="11.7109375" style="5" bestFit="1" customWidth="1"/>
    <col min="6150" max="6152" width="11.28515625" style="5" customWidth="1"/>
    <col min="6153" max="6153" width="5.7109375" style="5" bestFit="1" customWidth="1"/>
    <col min="6154" max="6154" width="4.85546875" style="5" bestFit="1" customWidth="1"/>
    <col min="6155" max="6155" width="7.7109375" style="5" bestFit="1" customWidth="1"/>
    <col min="6156" max="6156" width="15.140625" style="5" bestFit="1" customWidth="1"/>
    <col min="6157" max="6157" width="18.140625" style="5" bestFit="1" customWidth="1"/>
    <col min="6158" max="6158" width="8.28515625" style="5" bestFit="1" customWidth="1"/>
    <col min="6159" max="6159" width="17.7109375" style="5" customWidth="1"/>
    <col min="6160" max="6400" width="9.140625" style="5"/>
    <col min="6401" max="6401" width="6.7109375" style="5" customWidth="1"/>
    <col min="6402" max="6402" width="6.42578125" style="5" customWidth="1"/>
    <col min="6403" max="6403" width="12" style="5" customWidth="1"/>
    <col min="6404" max="6404" width="21.28515625" style="5" bestFit="1" customWidth="1"/>
    <col min="6405" max="6405" width="11.7109375" style="5" bestFit="1" customWidth="1"/>
    <col min="6406" max="6408" width="11.28515625" style="5" customWidth="1"/>
    <col min="6409" max="6409" width="5.7109375" style="5" bestFit="1" customWidth="1"/>
    <col min="6410" max="6410" width="4.85546875" style="5" bestFit="1" customWidth="1"/>
    <col min="6411" max="6411" width="7.7109375" style="5" bestFit="1" customWidth="1"/>
    <col min="6412" max="6412" width="15.140625" style="5" bestFit="1" customWidth="1"/>
    <col min="6413" max="6413" width="18.140625" style="5" bestFit="1" customWidth="1"/>
    <col min="6414" max="6414" width="8.28515625" style="5" bestFit="1" customWidth="1"/>
    <col min="6415" max="6415" width="17.7109375" style="5" customWidth="1"/>
    <col min="6416" max="6656" width="9.140625" style="5"/>
    <col min="6657" max="6657" width="6.7109375" style="5" customWidth="1"/>
    <col min="6658" max="6658" width="6.42578125" style="5" customWidth="1"/>
    <col min="6659" max="6659" width="12" style="5" customWidth="1"/>
    <col min="6660" max="6660" width="21.28515625" style="5" bestFit="1" customWidth="1"/>
    <col min="6661" max="6661" width="11.7109375" style="5" bestFit="1" customWidth="1"/>
    <col min="6662" max="6664" width="11.28515625" style="5" customWidth="1"/>
    <col min="6665" max="6665" width="5.7109375" style="5" bestFit="1" customWidth="1"/>
    <col min="6666" max="6666" width="4.85546875" style="5" bestFit="1" customWidth="1"/>
    <col min="6667" max="6667" width="7.7109375" style="5" bestFit="1" customWidth="1"/>
    <col min="6668" max="6668" width="15.140625" style="5" bestFit="1" customWidth="1"/>
    <col min="6669" max="6669" width="18.140625" style="5" bestFit="1" customWidth="1"/>
    <col min="6670" max="6670" width="8.28515625" style="5" bestFit="1" customWidth="1"/>
    <col min="6671" max="6671" width="17.7109375" style="5" customWidth="1"/>
    <col min="6672" max="6912" width="9.140625" style="5"/>
    <col min="6913" max="6913" width="6.7109375" style="5" customWidth="1"/>
    <col min="6914" max="6914" width="6.42578125" style="5" customWidth="1"/>
    <col min="6915" max="6915" width="12" style="5" customWidth="1"/>
    <col min="6916" max="6916" width="21.28515625" style="5" bestFit="1" customWidth="1"/>
    <col min="6917" max="6917" width="11.7109375" style="5" bestFit="1" customWidth="1"/>
    <col min="6918" max="6920" width="11.28515625" style="5" customWidth="1"/>
    <col min="6921" max="6921" width="5.7109375" style="5" bestFit="1" customWidth="1"/>
    <col min="6922" max="6922" width="4.85546875" style="5" bestFit="1" customWidth="1"/>
    <col min="6923" max="6923" width="7.7109375" style="5" bestFit="1" customWidth="1"/>
    <col min="6924" max="6924" width="15.140625" style="5" bestFit="1" customWidth="1"/>
    <col min="6925" max="6925" width="18.140625" style="5" bestFit="1" customWidth="1"/>
    <col min="6926" max="6926" width="8.28515625" style="5" bestFit="1" customWidth="1"/>
    <col min="6927" max="6927" width="17.7109375" style="5" customWidth="1"/>
    <col min="6928" max="7168" width="9.140625" style="5"/>
    <col min="7169" max="7169" width="6.7109375" style="5" customWidth="1"/>
    <col min="7170" max="7170" width="6.42578125" style="5" customWidth="1"/>
    <col min="7171" max="7171" width="12" style="5" customWidth="1"/>
    <col min="7172" max="7172" width="21.28515625" style="5" bestFit="1" customWidth="1"/>
    <col min="7173" max="7173" width="11.7109375" style="5" bestFit="1" customWidth="1"/>
    <col min="7174" max="7176" width="11.28515625" style="5" customWidth="1"/>
    <col min="7177" max="7177" width="5.7109375" style="5" bestFit="1" customWidth="1"/>
    <col min="7178" max="7178" width="4.85546875" style="5" bestFit="1" customWidth="1"/>
    <col min="7179" max="7179" width="7.7109375" style="5" bestFit="1" customWidth="1"/>
    <col min="7180" max="7180" width="15.140625" style="5" bestFit="1" customWidth="1"/>
    <col min="7181" max="7181" width="18.140625" style="5" bestFit="1" customWidth="1"/>
    <col min="7182" max="7182" width="8.28515625" style="5" bestFit="1" customWidth="1"/>
    <col min="7183" max="7183" width="17.7109375" style="5" customWidth="1"/>
    <col min="7184" max="7424" width="9.140625" style="5"/>
    <col min="7425" max="7425" width="6.7109375" style="5" customWidth="1"/>
    <col min="7426" max="7426" width="6.42578125" style="5" customWidth="1"/>
    <col min="7427" max="7427" width="12" style="5" customWidth="1"/>
    <col min="7428" max="7428" width="21.28515625" style="5" bestFit="1" customWidth="1"/>
    <col min="7429" max="7429" width="11.7109375" style="5" bestFit="1" customWidth="1"/>
    <col min="7430" max="7432" width="11.28515625" style="5" customWidth="1"/>
    <col min="7433" max="7433" width="5.7109375" style="5" bestFit="1" customWidth="1"/>
    <col min="7434" max="7434" width="4.85546875" style="5" bestFit="1" customWidth="1"/>
    <col min="7435" max="7435" width="7.7109375" style="5" bestFit="1" customWidth="1"/>
    <col min="7436" max="7436" width="15.140625" style="5" bestFit="1" customWidth="1"/>
    <col min="7437" max="7437" width="18.140625" style="5" bestFit="1" customWidth="1"/>
    <col min="7438" max="7438" width="8.28515625" style="5" bestFit="1" customWidth="1"/>
    <col min="7439" max="7439" width="17.7109375" style="5" customWidth="1"/>
    <col min="7440" max="7680" width="9.140625" style="5"/>
    <col min="7681" max="7681" width="6.7109375" style="5" customWidth="1"/>
    <col min="7682" max="7682" width="6.42578125" style="5" customWidth="1"/>
    <col min="7683" max="7683" width="12" style="5" customWidth="1"/>
    <col min="7684" max="7684" width="21.28515625" style="5" bestFit="1" customWidth="1"/>
    <col min="7685" max="7685" width="11.7109375" style="5" bestFit="1" customWidth="1"/>
    <col min="7686" max="7688" width="11.28515625" style="5" customWidth="1"/>
    <col min="7689" max="7689" width="5.7109375" style="5" bestFit="1" customWidth="1"/>
    <col min="7690" max="7690" width="4.85546875" style="5" bestFit="1" customWidth="1"/>
    <col min="7691" max="7691" width="7.7109375" style="5" bestFit="1" customWidth="1"/>
    <col min="7692" max="7692" width="15.140625" style="5" bestFit="1" customWidth="1"/>
    <col min="7693" max="7693" width="18.140625" style="5" bestFit="1" customWidth="1"/>
    <col min="7694" max="7694" width="8.28515625" style="5" bestFit="1" customWidth="1"/>
    <col min="7695" max="7695" width="17.7109375" style="5" customWidth="1"/>
    <col min="7696" max="7936" width="9.140625" style="5"/>
    <col min="7937" max="7937" width="6.7109375" style="5" customWidth="1"/>
    <col min="7938" max="7938" width="6.42578125" style="5" customWidth="1"/>
    <col min="7939" max="7939" width="12" style="5" customWidth="1"/>
    <col min="7940" max="7940" width="21.28515625" style="5" bestFit="1" customWidth="1"/>
    <col min="7941" max="7941" width="11.7109375" style="5" bestFit="1" customWidth="1"/>
    <col min="7942" max="7944" width="11.28515625" style="5" customWidth="1"/>
    <col min="7945" max="7945" width="5.7109375" style="5" bestFit="1" customWidth="1"/>
    <col min="7946" max="7946" width="4.85546875" style="5" bestFit="1" customWidth="1"/>
    <col min="7947" max="7947" width="7.7109375" style="5" bestFit="1" customWidth="1"/>
    <col min="7948" max="7948" width="15.140625" style="5" bestFit="1" customWidth="1"/>
    <col min="7949" max="7949" width="18.140625" style="5" bestFit="1" customWidth="1"/>
    <col min="7950" max="7950" width="8.28515625" style="5" bestFit="1" customWidth="1"/>
    <col min="7951" max="7951" width="17.7109375" style="5" customWidth="1"/>
    <col min="7952" max="8192" width="9.140625" style="5"/>
    <col min="8193" max="8193" width="6.7109375" style="5" customWidth="1"/>
    <col min="8194" max="8194" width="6.42578125" style="5" customWidth="1"/>
    <col min="8195" max="8195" width="12" style="5" customWidth="1"/>
    <col min="8196" max="8196" width="21.28515625" style="5" bestFit="1" customWidth="1"/>
    <col min="8197" max="8197" width="11.7109375" style="5" bestFit="1" customWidth="1"/>
    <col min="8198" max="8200" width="11.28515625" style="5" customWidth="1"/>
    <col min="8201" max="8201" width="5.7109375" style="5" bestFit="1" customWidth="1"/>
    <col min="8202" max="8202" width="4.85546875" style="5" bestFit="1" customWidth="1"/>
    <col min="8203" max="8203" width="7.7109375" style="5" bestFit="1" customWidth="1"/>
    <col min="8204" max="8204" width="15.140625" style="5" bestFit="1" customWidth="1"/>
    <col min="8205" max="8205" width="18.140625" style="5" bestFit="1" customWidth="1"/>
    <col min="8206" max="8206" width="8.28515625" style="5" bestFit="1" customWidth="1"/>
    <col min="8207" max="8207" width="17.7109375" style="5" customWidth="1"/>
    <col min="8208" max="8448" width="9.140625" style="5"/>
    <col min="8449" max="8449" width="6.7109375" style="5" customWidth="1"/>
    <col min="8450" max="8450" width="6.42578125" style="5" customWidth="1"/>
    <col min="8451" max="8451" width="12" style="5" customWidth="1"/>
    <col min="8452" max="8452" width="21.28515625" style="5" bestFit="1" customWidth="1"/>
    <col min="8453" max="8453" width="11.7109375" style="5" bestFit="1" customWidth="1"/>
    <col min="8454" max="8456" width="11.28515625" style="5" customWidth="1"/>
    <col min="8457" max="8457" width="5.7109375" style="5" bestFit="1" customWidth="1"/>
    <col min="8458" max="8458" width="4.85546875" style="5" bestFit="1" customWidth="1"/>
    <col min="8459" max="8459" width="7.7109375" style="5" bestFit="1" customWidth="1"/>
    <col min="8460" max="8460" width="15.140625" style="5" bestFit="1" customWidth="1"/>
    <col min="8461" max="8461" width="18.140625" style="5" bestFit="1" customWidth="1"/>
    <col min="8462" max="8462" width="8.28515625" style="5" bestFit="1" customWidth="1"/>
    <col min="8463" max="8463" width="17.7109375" style="5" customWidth="1"/>
    <col min="8464" max="8704" width="9.140625" style="5"/>
    <col min="8705" max="8705" width="6.7109375" style="5" customWidth="1"/>
    <col min="8706" max="8706" width="6.42578125" style="5" customWidth="1"/>
    <col min="8707" max="8707" width="12" style="5" customWidth="1"/>
    <col min="8708" max="8708" width="21.28515625" style="5" bestFit="1" customWidth="1"/>
    <col min="8709" max="8709" width="11.7109375" style="5" bestFit="1" customWidth="1"/>
    <col min="8710" max="8712" width="11.28515625" style="5" customWidth="1"/>
    <col min="8713" max="8713" width="5.7109375" style="5" bestFit="1" customWidth="1"/>
    <col min="8714" max="8714" width="4.85546875" style="5" bestFit="1" customWidth="1"/>
    <col min="8715" max="8715" width="7.7109375" style="5" bestFit="1" customWidth="1"/>
    <col min="8716" max="8716" width="15.140625" style="5" bestFit="1" customWidth="1"/>
    <col min="8717" max="8717" width="18.140625" style="5" bestFit="1" customWidth="1"/>
    <col min="8718" max="8718" width="8.28515625" style="5" bestFit="1" customWidth="1"/>
    <col min="8719" max="8719" width="17.7109375" style="5" customWidth="1"/>
    <col min="8720" max="8960" width="9.140625" style="5"/>
    <col min="8961" max="8961" width="6.7109375" style="5" customWidth="1"/>
    <col min="8962" max="8962" width="6.42578125" style="5" customWidth="1"/>
    <col min="8963" max="8963" width="12" style="5" customWidth="1"/>
    <col min="8964" max="8964" width="21.28515625" style="5" bestFit="1" customWidth="1"/>
    <col min="8965" max="8965" width="11.7109375" style="5" bestFit="1" customWidth="1"/>
    <col min="8966" max="8968" width="11.28515625" style="5" customWidth="1"/>
    <col min="8969" max="8969" width="5.7109375" style="5" bestFit="1" customWidth="1"/>
    <col min="8970" max="8970" width="4.85546875" style="5" bestFit="1" customWidth="1"/>
    <col min="8971" max="8971" width="7.7109375" style="5" bestFit="1" customWidth="1"/>
    <col min="8972" max="8972" width="15.140625" style="5" bestFit="1" customWidth="1"/>
    <col min="8973" max="8973" width="18.140625" style="5" bestFit="1" customWidth="1"/>
    <col min="8974" max="8974" width="8.28515625" style="5" bestFit="1" customWidth="1"/>
    <col min="8975" max="8975" width="17.7109375" style="5" customWidth="1"/>
    <col min="8976" max="9216" width="9.140625" style="5"/>
    <col min="9217" max="9217" width="6.7109375" style="5" customWidth="1"/>
    <col min="9218" max="9218" width="6.42578125" style="5" customWidth="1"/>
    <col min="9219" max="9219" width="12" style="5" customWidth="1"/>
    <col min="9220" max="9220" width="21.28515625" style="5" bestFit="1" customWidth="1"/>
    <col min="9221" max="9221" width="11.7109375" style="5" bestFit="1" customWidth="1"/>
    <col min="9222" max="9224" width="11.28515625" style="5" customWidth="1"/>
    <col min="9225" max="9225" width="5.7109375" style="5" bestFit="1" customWidth="1"/>
    <col min="9226" max="9226" width="4.85546875" style="5" bestFit="1" customWidth="1"/>
    <col min="9227" max="9227" width="7.7109375" style="5" bestFit="1" customWidth="1"/>
    <col min="9228" max="9228" width="15.140625" style="5" bestFit="1" customWidth="1"/>
    <col min="9229" max="9229" width="18.140625" style="5" bestFit="1" customWidth="1"/>
    <col min="9230" max="9230" width="8.28515625" style="5" bestFit="1" customWidth="1"/>
    <col min="9231" max="9231" width="17.7109375" style="5" customWidth="1"/>
    <col min="9232" max="9472" width="9.140625" style="5"/>
    <col min="9473" max="9473" width="6.7109375" style="5" customWidth="1"/>
    <col min="9474" max="9474" width="6.42578125" style="5" customWidth="1"/>
    <col min="9475" max="9475" width="12" style="5" customWidth="1"/>
    <col min="9476" max="9476" width="21.28515625" style="5" bestFit="1" customWidth="1"/>
    <col min="9477" max="9477" width="11.7109375" style="5" bestFit="1" customWidth="1"/>
    <col min="9478" max="9480" width="11.28515625" style="5" customWidth="1"/>
    <col min="9481" max="9481" width="5.7109375" style="5" bestFit="1" customWidth="1"/>
    <col min="9482" max="9482" width="4.85546875" style="5" bestFit="1" customWidth="1"/>
    <col min="9483" max="9483" width="7.7109375" style="5" bestFit="1" customWidth="1"/>
    <col min="9484" max="9484" width="15.140625" style="5" bestFit="1" customWidth="1"/>
    <col min="9485" max="9485" width="18.140625" style="5" bestFit="1" customWidth="1"/>
    <col min="9486" max="9486" width="8.28515625" style="5" bestFit="1" customWidth="1"/>
    <col min="9487" max="9487" width="17.7109375" style="5" customWidth="1"/>
    <col min="9488" max="9728" width="9.140625" style="5"/>
    <col min="9729" max="9729" width="6.7109375" style="5" customWidth="1"/>
    <col min="9730" max="9730" width="6.42578125" style="5" customWidth="1"/>
    <col min="9731" max="9731" width="12" style="5" customWidth="1"/>
    <col min="9732" max="9732" width="21.28515625" style="5" bestFit="1" customWidth="1"/>
    <col min="9733" max="9733" width="11.7109375" style="5" bestFit="1" customWidth="1"/>
    <col min="9734" max="9736" width="11.28515625" style="5" customWidth="1"/>
    <col min="9737" max="9737" width="5.7109375" style="5" bestFit="1" customWidth="1"/>
    <col min="9738" max="9738" width="4.85546875" style="5" bestFit="1" customWidth="1"/>
    <col min="9739" max="9739" width="7.7109375" style="5" bestFit="1" customWidth="1"/>
    <col min="9740" max="9740" width="15.140625" style="5" bestFit="1" customWidth="1"/>
    <col min="9741" max="9741" width="18.140625" style="5" bestFit="1" customWidth="1"/>
    <col min="9742" max="9742" width="8.28515625" style="5" bestFit="1" customWidth="1"/>
    <col min="9743" max="9743" width="17.7109375" style="5" customWidth="1"/>
    <col min="9744" max="9984" width="9.140625" style="5"/>
    <col min="9985" max="9985" width="6.7109375" style="5" customWidth="1"/>
    <col min="9986" max="9986" width="6.42578125" style="5" customWidth="1"/>
    <col min="9987" max="9987" width="12" style="5" customWidth="1"/>
    <col min="9988" max="9988" width="21.28515625" style="5" bestFit="1" customWidth="1"/>
    <col min="9989" max="9989" width="11.7109375" style="5" bestFit="1" customWidth="1"/>
    <col min="9990" max="9992" width="11.28515625" style="5" customWidth="1"/>
    <col min="9993" max="9993" width="5.7109375" style="5" bestFit="1" customWidth="1"/>
    <col min="9994" max="9994" width="4.85546875" style="5" bestFit="1" customWidth="1"/>
    <col min="9995" max="9995" width="7.7109375" style="5" bestFit="1" customWidth="1"/>
    <col min="9996" max="9996" width="15.140625" style="5" bestFit="1" customWidth="1"/>
    <col min="9997" max="9997" width="18.140625" style="5" bestFit="1" customWidth="1"/>
    <col min="9998" max="9998" width="8.28515625" style="5" bestFit="1" customWidth="1"/>
    <col min="9999" max="9999" width="17.7109375" style="5" customWidth="1"/>
    <col min="10000" max="10240" width="9.140625" style="5"/>
    <col min="10241" max="10241" width="6.7109375" style="5" customWidth="1"/>
    <col min="10242" max="10242" width="6.42578125" style="5" customWidth="1"/>
    <col min="10243" max="10243" width="12" style="5" customWidth="1"/>
    <col min="10244" max="10244" width="21.28515625" style="5" bestFit="1" customWidth="1"/>
    <col min="10245" max="10245" width="11.7109375" style="5" bestFit="1" customWidth="1"/>
    <col min="10246" max="10248" width="11.28515625" style="5" customWidth="1"/>
    <col min="10249" max="10249" width="5.7109375" style="5" bestFit="1" customWidth="1"/>
    <col min="10250" max="10250" width="4.85546875" style="5" bestFit="1" customWidth="1"/>
    <col min="10251" max="10251" width="7.7109375" style="5" bestFit="1" customWidth="1"/>
    <col min="10252" max="10252" width="15.140625" style="5" bestFit="1" customWidth="1"/>
    <col min="10253" max="10253" width="18.140625" style="5" bestFit="1" customWidth="1"/>
    <col min="10254" max="10254" width="8.28515625" style="5" bestFit="1" customWidth="1"/>
    <col min="10255" max="10255" width="17.7109375" style="5" customWidth="1"/>
    <col min="10256" max="10496" width="9.140625" style="5"/>
    <col min="10497" max="10497" width="6.7109375" style="5" customWidth="1"/>
    <col min="10498" max="10498" width="6.42578125" style="5" customWidth="1"/>
    <col min="10499" max="10499" width="12" style="5" customWidth="1"/>
    <col min="10500" max="10500" width="21.28515625" style="5" bestFit="1" customWidth="1"/>
    <col min="10501" max="10501" width="11.7109375" style="5" bestFit="1" customWidth="1"/>
    <col min="10502" max="10504" width="11.28515625" style="5" customWidth="1"/>
    <col min="10505" max="10505" width="5.7109375" style="5" bestFit="1" customWidth="1"/>
    <col min="10506" max="10506" width="4.85546875" style="5" bestFit="1" customWidth="1"/>
    <col min="10507" max="10507" width="7.7109375" style="5" bestFit="1" customWidth="1"/>
    <col min="10508" max="10508" width="15.140625" style="5" bestFit="1" customWidth="1"/>
    <col min="10509" max="10509" width="18.140625" style="5" bestFit="1" customWidth="1"/>
    <col min="10510" max="10510" width="8.28515625" style="5" bestFit="1" customWidth="1"/>
    <col min="10511" max="10511" width="17.7109375" style="5" customWidth="1"/>
    <col min="10512" max="10752" width="9.140625" style="5"/>
    <col min="10753" max="10753" width="6.7109375" style="5" customWidth="1"/>
    <col min="10754" max="10754" width="6.42578125" style="5" customWidth="1"/>
    <col min="10755" max="10755" width="12" style="5" customWidth="1"/>
    <col min="10756" max="10756" width="21.28515625" style="5" bestFit="1" customWidth="1"/>
    <col min="10757" max="10757" width="11.7109375" style="5" bestFit="1" customWidth="1"/>
    <col min="10758" max="10760" width="11.28515625" style="5" customWidth="1"/>
    <col min="10761" max="10761" width="5.7109375" style="5" bestFit="1" customWidth="1"/>
    <col min="10762" max="10762" width="4.85546875" style="5" bestFit="1" customWidth="1"/>
    <col min="10763" max="10763" width="7.7109375" style="5" bestFit="1" customWidth="1"/>
    <col min="10764" max="10764" width="15.140625" style="5" bestFit="1" customWidth="1"/>
    <col min="10765" max="10765" width="18.140625" style="5" bestFit="1" customWidth="1"/>
    <col min="10766" max="10766" width="8.28515625" style="5" bestFit="1" customWidth="1"/>
    <col min="10767" max="10767" width="17.7109375" style="5" customWidth="1"/>
    <col min="10768" max="11008" width="9.140625" style="5"/>
    <col min="11009" max="11009" width="6.7109375" style="5" customWidth="1"/>
    <col min="11010" max="11010" width="6.42578125" style="5" customWidth="1"/>
    <col min="11011" max="11011" width="12" style="5" customWidth="1"/>
    <col min="11012" max="11012" width="21.28515625" style="5" bestFit="1" customWidth="1"/>
    <col min="11013" max="11013" width="11.7109375" style="5" bestFit="1" customWidth="1"/>
    <col min="11014" max="11016" width="11.28515625" style="5" customWidth="1"/>
    <col min="11017" max="11017" width="5.7109375" style="5" bestFit="1" customWidth="1"/>
    <col min="11018" max="11018" width="4.85546875" style="5" bestFit="1" customWidth="1"/>
    <col min="11019" max="11019" width="7.7109375" style="5" bestFit="1" customWidth="1"/>
    <col min="11020" max="11020" width="15.140625" style="5" bestFit="1" customWidth="1"/>
    <col min="11021" max="11021" width="18.140625" style="5" bestFit="1" customWidth="1"/>
    <col min="11022" max="11022" width="8.28515625" style="5" bestFit="1" customWidth="1"/>
    <col min="11023" max="11023" width="17.7109375" style="5" customWidth="1"/>
    <col min="11024" max="11264" width="9.140625" style="5"/>
    <col min="11265" max="11265" width="6.7109375" style="5" customWidth="1"/>
    <col min="11266" max="11266" width="6.42578125" style="5" customWidth="1"/>
    <col min="11267" max="11267" width="12" style="5" customWidth="1"/>
    <col min="11268" max="11268" width="21.28515625" style="5" bestFit="1" customWidth="1"/>
    <col min="11269" max="11269" width="11.7109375" style="5" bestFit="1" customWidth="1"/>
    <col min="11270" max="11272" width="11.28515625" style="5" customWidth="1"/>
    <col min="11273" max="11273" width="5.7109375" style="5" bestFit="1" customWidth="1"/>
    <col min="11274" max="11274" width="4.85546875" style="5" bestFit="1" customWidth="1"/>
    <col min="11275" max="11275" width="7.7109375" style="5" bestFit="1" customWidth="1"/>
    <col min="11276" max="11276" width="15.140625" style="5" bestFit="1" customWidth="1"/>
    <col min="11277" max="11277" width="18.140625" style="5" bestFit="1" customWidth="1"/>
    <col min="11278" max="11278" width="8.28515625" style="5" bestFit="1" customWidth="1"/>
    <col min="11279" max="11279" width="17.7109375" style="5" customWidth="1"/>
    <col min="11280" max="11520" width="9.140625" style="5"/>
    <col min="11521" max="11521" width="6.7109375" style="5" customWidth="1"/>
    <col min="11522" max="11522" width="6.42578125" style="5" customWidth="1"/>
    <col min="11523" max="11523" width="12" style="5" customWidth="1"/>
    <col min="11524" max="11524" width="21.28515625" style="5" bestFit="1" customWidth="1"/>
    <col min="11525" max="11525" width="11.7109375" style="5" bestFit="1" customWidth="1"/>
    <col min="11526" max="11528" width="11.28515625" style="5" customWidth="1"/>
    <col min="11529" max="11529" width="5.7109375" style="5" bestFit="1" customWidth="1"/>
    <col min="11530" max="11530" width="4.85546875" style="5" bestFit="1" customWidth="1"/>
    <col min="11531" max="11531" width="7.7109375" style="5" bestFit="1" customWidth="1"/>
    <col min="11532" max="11532" width="15.140625" style="5" bestFit="1" customWidth="1"/>
    <col min="11533" max="11533" width="18.140625" style="5" bestFit="1" customWidth="1"/>
    <col min="11534" max="11534" width="8.28515625" style="5" bestFit="1" customWidth="1"/>
    <col min="11535" max="11535" width="17.7109375" style="5" customWidth="1"/>
    <col min="11536" max="11776" width="9.140625" style="5"/>
    <col min="11777" max="11777" width="6.7109375" style="5" customWidth="1"/>
    <col min="11778" max="11778" width="6.42578125" style="5" customWidth="1"/>
    <col min="11779" max="11779" width="12" style="5" customWidth="1"/>
    <col min="11780" max="11780" width="21.28515625" style="5" bestFit="1" customWidth="1"/>
    <col min="11781" max="11781" width="11.7109375" style="5" bestFit="1" customWidth="1"/>
    <col min="11782" max="11784" width="11.28515625" style="5" customWidth="1"/>
    <col min="11785" max="11785" width="5.7109375" style="5" bestFit="1" customWidth="1"/>
    <col min="11786" max="11786" width="4.85546875" style="5" bestFit="1" customWidth="1"/>
    <col min="11787" max="11787" width="7.7109375" style="5" bestFit="1" customWidth="1"/>
    <col min="11788" max="11788" width="15.140625" style="5" bestFit="1" customWidth="1"/>
    <col min="11789" max="11789" width="18.140625" style="5" bestFit="1" customWidth="1"/>
    <col min="11790" max="11790" width="8.28515625" style="5" bestFit="1" customWidth="1"/>
    <col min="11791" max="11791" width="17.7109375" style="5" customWidth="1"/>
    <col min="11792" max="12032" width="9.140625" style="5"/>
    <col min="12033" max="12033" width="6.7109375" style="5" customWidth="1"/>
    <col min="12034" max="12034" width="6.42578125" style="5" customWidth="1"/>
    <col min="12035" max="12035" width="12" style="5" customWidth="1"/>
    <col min="12036" max="12036" width="21.28515625" style="5" bestFit="1" customWidth="1"/>
    <col min="12037" max="12037" width="11.7109375" style="5" bestFit="1" customWidth="1"/>
    <col min="12038" max="12040" width="11.28515625" style="5" customWidth="1"/>
    <col min="12041" max="12041" width="5.7109375" style="5" bestFit="1" customWidth="1"/>
    <col min="12042" max="12042" width="4.85546875" style="5" bestFit="1" customWidth="1"/>
    <col min="12043" max="12043" width="7.7109375" style="5" bestFit="1" customWidth="1"/>
    <col min="12044" max="12044" width="15.140625" style="5" bestFit="1" customWidth="1"/>
    <col min="12045" max="12045" width="18.140625" style="5" bestFit="1" customWidth="1"/>
    <col min="12046" max="12046" width="8.28515625" style="5" bestFit="1" customWidth="1"/>
    <col min="12047" max="12047" width="17.7109375" style="5" customWidth="1"/>
    <col min="12048" max="12288" width="9.140625" style="5"/>
    <col min="12289" max="12289" width="6.7109375" style="5" customWidth="1"/>
    <col min="12290" max="12290" width="6.42578125" style="5" customWidth="1"/>
    <col min="12291" max="12291" width="12" style="5" customWidth="1"/>
    <col min="12292" max="12292" width="21.28515625" style="5" bestFit="1" customWidth="1"/>
    <col min="12293" max="12293" width="11.7109375" style="5" bestFit="1" customWidth="1"/>
    <col min="12294" max="12296" width="11.28515625" style="5" customWidth="1"/>
    <col min="12297" max="12297" width="5.7109375" style="5" bestFit="1" customWidth="1"/>
    <col min="12298" max="12298" width="4.85546875" style="5" bestFit="1" customWidth="1"/>
    <col min="12299" max="12299" width="7.7109375" style="5" bestFit="1" customWidth="1"/>
    <col min="12300" max="12300" width="15.140625" style="5" bestFit="1" customWidth="1"/>
    <col min="12301" max="12301" width="18.140625" style="5" bestFit="1" customWidth="1"/>
    <col min="12302" max="12302" width="8.28515625" style="5" bestFit="1" customWidth="1"/>
    <col min="12303" max="12303" width="17.7109375" style="5" customWidth="1"/>
    <col min="12304" max="12544" width="9.140625" style="5"/>
    <col min="12545" max="12545" width="6.7109375" style="5" customWidth="1"/>
    <col min="12546" max="12546" width="6.42578125" style="5" customWidth="1"/>
    <col min="12547" max="12547" width="12" style="5" customWidth="1"/>
    <col min="12548" max="12548" width="21.28515625" style="5" bestFit="1" customWidth="1"/>
    <col min="12549" max="12549" width="11.7109375" style="5" bestFit="1" customWidth="1"/>
    <col min="12550" max="12552" width="11.28515625" style="5" customWidth="1"/>
    <col min="12553" max="12553" width="5.7109375" style="5" bestFit="1" customWidth="1"/>
    <col min="12554" max="12554" width="4.85546875" style="5" bestFit="1" customWidth="1"/>
    <col min="12555" max="12555" width="7.7109375" style="5" bestFit="1" customWidth="1"/>
    <col min="12556" max="12556" width="15.140625" style="5" bestFit="1" customWidth="1"/>
    <col min="12557" max="12557" width="18.140625" style="5" bestFit="1" customWidth="1"/>
    <col min="12558" max="12558" width="8.28515625" style="5" bestFit="1" customWidth="1"/>
    <col min="12559" max="12559" width="17.7109375" style="5" customWidth="1"/>
    <col min="12560" max="12800" width="9.140625" style="5"/>
    <col min="12801" max="12801" width="6.7109375" style="5" customWidth="1"/>
    <col min="12802" max="12802" width="6.42578125" style="5" customWidth="1"/>
    <col min="12803" max="12803" width="12" style="5" customWidth="1"/>
    <col min="12804" max="12804" width="21.28515625" style="5" bestFit="1" customWidth="1"/>
    <col min="12805" max="12805" width="11.7109375" style="5" bestFit="1" customWidth="1"/>
    <col min="12806" max="12808" width="11.28515625" style="5" customWidth="1"/>
    <col min="12809" max="12809" width="5.7109375" style="5" bestFit="1" customWidth="1"/>
    <col min="12810" max="12810" width="4.85546875" style="5" bestFit="1" customWidth="1"/>
    <col min="12811" max="12811" width="7.7109375" style="5" bestFit="1" customWidth="1"/>
    <col min="12812" max="12812" width="15.140625" style="5" bestFit="1" customWidth="1"/>
    <col min="12813" max="12813" width="18.140625" style="5" bestFit="1" customWidth="1"/>
    <col min="12814" max="12814" width="8.28515625" style="5" bestFit="1" customWidth="1"/>
    <col min="12815" max="12815" width="17.7109375" style="5" customWidth="1"/>
    <col min="12816" max="13056" width="9.140625" style="5"/>
    <col min="13057" max="13057" width="6.7109375" style="5" customWidth="1"/>
    <col min="13058" max="13058" width="6.42578125" style="5" customWidth="1"/>
    <col min="13059" max="13059" width="12" style="5" customWidth="1"/>
    <col min="13060" max="13060" width="21.28515625" style="5" bestFit="1" customWidth="1"/>
    <col min="13061" max="13061" width="11.7109375" style="5" bestFit="1" customWidth="1"/>
    <col min="13062" max="13064" width="11.28515625" style="5" customWidth="1"/>
    <col min="13065" max="13065" width="5.7109375" style="5" bestFit="1" customWidth="1"/>
    <col min="13066" max="13066" width="4.85546875" style="5" bestFit="1" customWidth="1"/>
    <col min="13067" max="13067" width="7.7109375" style="5" bestFit="1" customWidth="1"/>
    <col min="13068" max="13068" width="15.140625" style="5" bestFit="1" customWidth="1"/>
    <col min="13069" max="13069" width="18.140625" style="5" bestFit="1" customWidth="1"/>
    <col min="13070" max="13070" width="8.28515625" style="5" bestFit="1" customWidth="1"/>
    <col min="13071" max="13071" width="17.7109375" style="5" customWidth="1"/>
    <col min="13072" max="13312" width="9.140625" style="5"/>
    <col min="13313" max="13313" width="6.7109375" style="5" customWidth="1"/>
    <col min="13314" max="13314" width="6.42578125" style="5" customWidth="1"/>
    <col min="13315" max="13315" width="12" style="5" customWidth="1"/>
    <col min="13316" max="13316" width="21.28515625" style="5" bestFit="1" customWidth="1"/>
    <col min="13317" max="13317" width="11.7109375" style="5" bestFit="1" customWidth="1"/>
    <col min="13318" max="13320" width="11.28515625" style="5" customWidth="1"/>
    <col min="13321" max="13321" width="5.7109375" style="5" bestFit="1" customWidth="1"/>
    <col min="13322" max="13322" width="4.85546875" style="5" bestFit="1" customWidth="1"/>
    <col min="13323" max="13323" width="7.7109375" style="5" bestFit="1" customWidth="1"/>
    <col min="13324" max="13324" width="15.140625" style="5" bestFit="1" customWidth="1"/>
    <col min="13325" max="13325" width="18.140625" style="5" bestFit="1" customWidth="1"/>
    <col min="13326" max="13326" width="8.28515625" style="5" bestFit="1" customWidth="1"/>
    <col min="13327" max="13327" width="17.7109375" style="5" customWidth="1"/>
    <col min="13328" max="13568" width="9.140625" style="5"/>
    <col min="13569" max="13569" width="6.7109375" style="5" customWidth="1"/>
    <col min="13570" max="13570" width="6.42578125" style="5" customWidth="1"/>
    <col min="13571" max="13571" width="12" style="5" customWidth="1"/>
    <col min="13572" max="13572" width="21.28515625" style="5" bestFit="1" customWidth="1"/>
    <col min="13573" max="13573" width="11.7109375" style="5" bestFit="1" customWidth="1"/>
    <col min="13574" max="13576" width="11.28515625" style="5" customWidth="1"/>
    <col min="13577" max="13577" width="5.7109375" style="5" bestFit="1" customWidth="1"/>
    <col min="13578" max="13578" width="4.85546875" style="5" bestFit="1" customWidth="1"/>
    <col min="13579" max="13579" width="7.7109375" style="5" bestFit="1" customWidth="1"/>
    <col min="13580" max="13580" width="15.140625" style="5" bestFit="1" customWidth="1"/>
    <col min="13581" max="13581" width="18.140625" style="5" bestFit="1" customWidth="1"/>
    <col min="13582" max="13582" width="8.28515625" style="5" bestFit="1" customWidth="1"/>
    <col min="13583" max="13583" width="17.7109375" style="5" customWidth="1"/>
    <col min="13584" max="13824" width="9.140625" style="5"/>
    <col min="13825" max="13825" width="6.7109375" style="5" customWidth="1"/>
    <col min="13826" max="13826" width="6.42578125" style="5" customWidth="1"/>
    <col min="13827" max="13827" width="12" style="5" customWidth="1"/>
    <col min="13828" max="13828" width="21.28515625" style="5" bestFit="1" customWidth="1"/>
    <col min="13829" max="13829" width="11.7109375" style="5" bestFit="1" customWidth="1"/>
    <col min="13830" max="13832" width="11.28515625" style="5" customWidth="1"/>
    <col min="13833" max="13833" width="5.7109375" style="5" bestFit="1" customWidth="1"/>
    <col min="13834" max="13834" width="4.85546875" style="5" bestFit="1" customWidth="1"/>
    <col min="13835" max="13835" width="7.7109375" style="5" bestFit="1" customWidth="1"/>
    <col min="13836" max="13836" width="15.140625" style="5" bestFit="1" customWidth="1"/>
    <col min="13837" max="13837" width="18.140625" style="5" bestFit="1" customWidth="1"/>
    <col min="13838" max="13838" width="8.28515625" style="5" bestFit="1" customWidth="1"/>
    <col min="13839" max="13839" width="17.7109375" style="5" customWidth="1"/>
    <col min="13840" max="14080" width="9.140625" style="5"/>
    <col min="14081" max="14081" width="6.7109375" style="5" customWidth="1"/>
    <col min="14082" max="14082" width="6.42578125" style="5" customWidth="1"/>
    <col min="14083" max="14083" width="12" style="5" customWidth="1"/>
    <col min="14084" max="14084" width="21.28515625" style="5" bestFit="1" customWidth="1"/>
    <col min="14085" max="14085" width="11.7109375" style="5" bestFit="1" customWidth="1"/>
    <col min="14086" max="14088" width="11.28515625" style="5" customWidth="1"/>
    <col min="14089" max="14089" width="5.7109375" style="5" bestFit="1" customWidth="1"/>
    <col min="14090" max="14090" width="4.85546875" style="5" bestFit="1" customWidth="1"/>
    <col min="14091" max="14091" width="7.7109375" style="5" bestFit="1" customWidth="1"/>
    <col min="14092" max="14092" width="15.140625" style="5" bestFit="1" customWidth="1"/>
    <col min="14093" max="14093" width="18.140625" style="5" bestFit="1" customWidth="1"/>
    <col min="14094" max="14094" width="8.28515625" style="5" bestFit="1" customWidth="1"/>
    <col min="14095" max="14095" width="17.7109375" style="5" customWidth="1"/>
    <col min="14096" max="14336" width="9.140625" style="5"/>
    <col min="14337" max="14337" width="6.7109375" style="5" customWidth="1"/>
    <col min="14338" max="14338" width="6.42578125" style="5" customWidth="1"/>
    <col min="14339" max="14339" width="12" style="5" customWidth="1"/>
    <col min="14340" max="14340" width="21.28515625" style="5" bestFit="1" customWidth="1"/>
    <col min="14341" max="14341" width="11.7109375" style="5" bestFit="1" customWidth="1"/>
    <col min="14342" max="14344" width="11.28515625" style="5" customWidth="1"/>
    <col min="14345" max="14345" width="5.7109375" style="5" bestFit="1" customWidth="1"/>
    <col min="14346" max="14346" width="4.85546875" style="5" bestFit="1" customWidth="1"/>
    <col min="14347" max="14347" width="7.7109375" style="5" bestFit="1" customWidth="1"/>
    <col min="14348" max="14348" width="15.140625" style="5" bestFit="1" customWidth="1"/>
    <col min="14349" max="14349" width="18.140625" style="5" bestFit="1" customWidth="1"/>
    <col min="14350" max="14350" width="8.28515625" style="5" bestFit="1" customWidth="1"/>
    <col min="14351" max="14351" width="17.7109375" style="5" customWidth="1"/>
    <col min="14352" max="14592" width="9.140625" style="5"/>
    <col min="14593" max="14593" width="6.7109375" style="5" customWidth="1"/>
    <col min="14594" max="14594" width="6.42578125" style="5" customWidth="1"/>
    <col min="14595" max="14595" width="12" style="5" customWidth="1"/>
    <col min="14596" max="14596" width="21.28515625" style="5" bestFit="1" customWidth="1"/>
    <col min="14597" max="14597" width="11.7109375" style="5" bestFit="1" customWidth="1"/>
    <col min="14598" max="14600" width="11.28515625" style="5" customWidth="1"/>
    <col min="14601" max="14601" width="5.7109375" style="5" bestFit="1" customWidth="1"/>
    <col min="14602" max="14602" width="4.85546875" style="5" bestFit="1" customWidth="1"/>
    <col min="14603" max="14603" width="7.7109375" style="5" bestFit="1" customWidth="1"/>
    <col min="14604" max="14604" width="15.140625" style="5" bestFit="1" customWidth="1"/>
    <col min="14605" max="14605" width="18.140625" style="5" bestFit="1" customWidth="1"/>
    <col min="14606" max="14606" width="8.28515625" style="5" bestFit="1" customWidth="1"/>
    <col min="14607" max="14607" width="17.7109375" style="5" customWidth="1"/>
    <col min="14608" max="14848" width="9.140625" style="5"/>
    <col min="14849" max="14849" width="6.7109375" style="5" customWidth="1"/>
    <col min="14850" max="14850" width="6.42578125" style="5" customWidth="1"/>
    <col min="14851" max="14851" width="12" style="5" customWidth="1"/>
    <col min="14852" max="14852" width="21.28515625" style="5" bestFit="1" customWidth="1"/>
    <col min="14853" max="14853" width="11.7109375" style="5" bestFit="1" customWidth="1"/>
    <col min="14854" max="14856" width="11.28515625" style="5" customWidth="1"/>
    <col min="14857" max="14857" width="5.7109375" style="5" bestFit="1" customWidth="1"/>
    <col min="14858" max="14858" width="4.85546875" style="5" bestFit="1" customWidth="1"/>
    <col min="14859" max="14859" width="7.7109375" style="5" bestFit="1" customWidth="1"/>
    <col min="14860" max="14860" width="15.140625" style="5" bestFit="1" customWidth="1"/>
    <col min="14861" max="14861" width="18.140625" style="5" bestFit="1" customWidth="1"/>
    <col min="14862" max="14862" width="8.28515625" style="5" bestFit="1" customWidth="1"/>
    <col min="14863" max="14863" width="17.7109375" style="5" customWidth="1"/>
    <col min="14864" max="15104" width="9.140625" style="5"/>
    <col min="15105" max="15105" width="6.7109375" style="5" customWidth="1"/>
    <col min="15106" max="15106" width="6.42578125" style="5" customWidth="1"/>
    <col min="15107" max="15107" width="12" style="5" customWidth="1"/>
    <col min="15108" max="15108" width="21.28515625" style="5" bestFit="1" customWidth="1"/>
    <col min="15109" max="15109" width="11.7109375" style="5" bestFit="1" customWidth="1"/>
    <col min="15110" max="15112" width="11.28515625" style="5" customWidth="1"/>
    <col min="15113" max="15113" width="5.7109375" style="5" bestFit="1" customWidth="1"/>
    <col min="15114" max="15114" width="4.85546875" style="5" bestFit="1" customWidth="1"/>
    <col min="15115" max="15115" width="7.7109375" style="5" bestFit="1" customWidth="1"/>
    <col min="15116" max="15116" width="15.140625" style="5" bestFit="1" customWidth="1"/>
    <col min="15117" max="15117" width="18.140625" style="5" bestFit="1" customWidth="1"/>
    <col min="15118" max="15118" width="8.28515625" style="5" bestFit="1" customWidth="1"/>
    <col min="15119" max="15119" width="17.7109375" style="5" customWidth="1"/>
    <col min="15120" max="15360" width="9.140625" style="5"/>
    <col min="15361" max="15361" width="6.7109375" style="5" customWidth="1"/>
    <col min="15362" max="15362" width="6.42578125" style="5" customWidth="1"/>
    <col min="15363" max="15363" width="12" style="5" customWidth="1"/>
    <col min="15364" max="15364" width="21.28515625" style="5" bestFit="1" customWidth="1"/>
    <col min="15365" max="15365" width="11.7109375" style="5" bestFit="1" customWidth="1"/>
    <col min="15366" max="15368" width="11.28515625" style="5" customWidth="1"/>
    <col min="15369" max="15369" width="5.7109375" style="5" bestFit="1" customWidth="1"/>
    <col min="15370" max="15370" width="4.85546875" style="5" bestFit="1" customWidth="1"/>
    <col min="15371" max="15371" width="7.7109375" style="5" bestFit="1" customWidth="1"/>
    <col min="15372" max="15372" width="15.140625" style="5" bestFit="1" customWidth="1"/>
    <col min="15373" max="15373" width="18.140625" style="5" bestFit="1" customWidth="1"/>
    <col min="15374" max="15374" width="8.28515625" style="5" bestFit="1" customWidth="1"/>
    <col min="15375" max="15375" width="17.7109375" style="5" customWidth="1"/>
    <col min="15376" max="15616" width="9.140625" style="5"/>
    <col min="15617" max="15617" width="6.7109375" style="5" customWidth="1"/>
    <col min="15618" max="15618" width="6.42578125" style="5" customWidth="1"/>
    <col min="15619" max="15619" width="12" style="5" customWidth="1"/>
    <col min="15620" max="15620" width="21.28515625" style="5" bestFit="1" customWidth="1"/>
    <col min="15621" max="15621" width="11.7109375" style="5" bestFit="1" customWidth="1"/>
    <col min="15622" max="15624" width="11.28515625" style="5" customWidth="1"/>
    <col min="15625" max="15625" width="5.7109375" style="5" bestFit="1" customWidth="1"/>
    <col min="15626" max="15626" width="4.85546875" style="5" bestFit="1" customWidth="1"/>
    <col min="15627" max="15627" width="7.7109375" style="5" bestFit="1" customWidth="1"/>
    <col min="15628" max="15628" width="15.140625" style="5" bestFit="1" customWidth="1"/>
    <col min="15629" max="15629" width="18.140625" style="5" bestFit="1" customWidth="1"/>
    <col min="15630" max="15630" width="8.28515625" style="5" bestFit="1" customWidth="1"/>
    <col min="15631" max="15631" width="17.7109375" style="5" customWidth="1"/>
    <col min="15632" max="15872" width="9.140625" style="5"/>
    <col min="15873" max="15873" width="6.7109375" style="5" customWidth="1"/>
    <col min="15874" max="15874" width="6.42578125" style="5" customWidth="1"/>
    <col min="15875" max="15875" width="12" style="5" customWidth="1"/>
    <col min="15876" max="15876" width="21.28515625" style="5" bestFit="1" customWidth="1"/>
    <col min="15877" max="15877" width="11.7109375" style="5" bestFit="1" customWidth="1"/>
    <col min="15878" max="15880" width="11.28515625" style="5" customWidth="1"/>
    <col min="15881" max="15881" width="5.7109375" style="5" bestFit="1" customWidth="1"/>
    <col min="15882" max="15882" width="4.85546875" style="5" bestFit="1" customWidth="1"/>
    <col min="15883" max="15883" width="7.7109375" style="5" bestFit="1" customWidth="1"/>
    <col min="15884" max="15884" width="15.140625" style="5" bestFit="1" customWidth="1"/>
    <col min="15885" max="15885" width="18.140625" style="5" bestFit="1" customWidth="1"/>
    <col min="15886" max="15886" width="8.28515625" style="5" bestFit="1" customWidth="1"/>
    <col min="15887" max="15887" width="17.7109375" style="5" customWidth="1"/>
    <col min="15888" max="16128" width="9.140625" style="5"/>
    <col min="16129" max="16129" width="6.7109375" style="5" customWidth="1"/>
    <col min="16130" max="16130" width="6.42578125" style="5" customWidth="1"/>
    <col min="16131" max="16131" width="12" style="5" customWidth="1"/>
    <col min="16132" max="16132" width="21.28515625" style="5" bestFit="1" customWidth="1"/>
    <col min="16133" max="16133" width="11.7109375" style="5" bestFit="1" customWidth="1"/>
    <col min="16134" max="16136" width="11.28515625" style="5" customWidth="1"/>
    <col min="16137" max="16137" width="5.7109375" style="5" bestFit="1" customWidth="1"/>
    <col min="16138" max="16138" width="4.85546875" style="5" bestFit="1" customWidth="1"/>
    <col min="16139" max="16139" width="7.7109375" style="5" bestFit="1" customWidth="1"/>
    <col min="16140" max="16140" width="15.140625" style="5" bestFit="1" customWidth="1"/>
    <col min="16141" max="16141" width="18.140625" style="5" bestFit="1" customWidth="1"/>
    <col min="16142" max="16142" width="8.28515625" style="5" bestFit="1" customWidth="1"/>
    <col min="16143" max="16143" width="17.7109375" style="5" customWidth="1"/>
    <col min="16144" max="16384" width="9.140625" style="5"/>
  </cols>
  <sheetData>
    <row r="1" spans="2:22" ht="35.25" x14ac:dyDescent="0.5">
      <c r="B1" s="1" t="s">
        <v>0</v>
      </c>
      <c r="C1" s="2"/>
      <c r="D1" s="2"/>
      <c r="E1" s="3"/>
      <c r="F1" s="3"/>
      <c r="G1" s="3"/>
      <c r="H1" s="3"/>
      <c r="I1" s="4"/>
      <c r="J1" s="3"/>
      <c r="K1" s="3"/>
      <c r="L1" s="3"/>
      <c r="M1" s="3"/>
      <c r="N1" s="3"/>
      <c r="O1" s="3"/>
      <c r="P1" s="3"/>
    </row>
    <row r="2" spans="2:22" ht="27" customHeight="1" x14ac:dyDescent="0.4">
      <c r="B2" s="6"/>
      <c r="C2" s="7"/>
      <c r="D2" s="7"/>
      <c r="E2" s="39">
        <f>SUM(E4:E14)</f>
        <v>142400</v>
      </c>
      <c r="F2" s="39">
        <f t="shared" ref="F2:G2" si="0">SUM(F4:F14)</f>
        <v>232371</v>
      </c>
      <c r="G2" s="39">
        <f t="shared" si="0"/>
        <v>95853</v>
      </c>
      <c r="H2" s="42" t="str">
        <f>D3 &amp; " Sales by Make"</f>
        <v>Mary O'Dwyer Sales by Make</v>
      </c>
      <c r="I2" s="8"/>
      <c r="J2" s="9"/>
      <c r="L2" s="9"/>
      <c r="N2" s="9"/>
      <c r="P2" s="43" t="s">
        <v>98</v>
      </c>
      <c r="R2" s="59" t="s">
        <v>100</v>
      </c>
    </row>
    <row r="3" spans="2:22" x14ac:dyDescent="0.25">
      <c r="B3" s="10"/>
      <c r="C3" s="11" t="s">
        <v>1</v>
      </c>
      <c r="D3" s="12" t="s">
        <v>56</v>
      </c>
      <c r="E3" s="12" t="s">
        <v>4</v>
      </c>
      <c r="F3" s="13" t="s">
        <v>3</v>
      </c>
      <c r="G3" s="13" t="s">
        <v>5</v>
      </c>
      <c r="H3" s="48"/>
      <c r="I3" s="49"/>
      <c r="J3" s="50"/>
      <c r="K3" s="49"/>
      <c r="L3" s="50"/>
      <c r="M3" s="50"/>
      <c r="N3" s="50"/>
      <c r="O3" s="50"/>
      <c r="P3" s="51"/>
      <c r="R3" s="12"/>
      <c r="S3" s="12" t="s">
        <v>47</v>
      </c>
      <c r="T3" s="12" t="s">
        <v>44</v>
      </c>
      <c r="U3" s="12" t="s">
        <v>33</v>
      </c>
      <c r="V3" s="12" t="s">
        <v>41</v>
      </c>
    </row>
    <row r="4" spans="2:22" ht="17.25" x14ac:dyDescent="0.3">
      <c r="B4" s="10"/>
      <c r="C4" s="14" t="s">
        <v>6</v>
      </c>
      <c r="D4" s="15">
        <f>SUMIFS(Table1[Price],Table1[Salesperson],$D$3,Table1[Make],C4)</f>
        <v>13400</v>
      </c>
      <c r="E4" s="16">
        <f>SUMIFS(Table1[Price],Table1[Salesperson],$D$3,Table1[Make],$C4,Table1[Region],E$3)</f>
        <v>0</v>
      </c>
      <c r="F4" s="17">
        <f>SUMIFS(Table1[Price],Table1[Salesperson],$D$3,Table1[Make],$C4,Table1[Region],F$3)</f>
        <v>0</v>
      </c>
      <c r="G4" s="17">
        <f>SUMIFS(Table1[Price],Table1[Salesperson],$D$3,Table1[Make],$C4,Table1[Region],G$3)</f>
        <v>13400</v>
      </c>
      <c r="H4" s="52"/>
      <c r="I4" s="40"/>
      <c r="J4" s="41"/>
      <c r="K4" s="41"/>
      <c r="L4" s="41"/>
      <c r="M4" s="41"/>
      <c r="N4" s="41"/>
      <c r="O4" s="41"/>
      <c r="P4" s="53"/>
      <c r="R4" s="60" t="s">
        <v>48</v>
      </c>
      <c r="S4" s="63">
        <f>SUMIFS(Table1[Price],Table1[Payment],$R4,Table1[Age Group],S$3)</f>
        <v>60288</v>
      </c>
      <c r="T4" s="63">
        <f>SUMIFS(Table1[Price],Table1[Payment],$R4,Table1[Age Group],T$3)</f>
        <v>32533</v>
      </c>
      <c r="U4" s="63">
        <f>SUMIFS(Table1[Price],Table1[Payment],$R4,Table1[Age Group],U$3)</f>
        <v>163266</v>
      </c>
      <c r="V4" s="63">
        <f>SUMIFS(Table1[Price],Table1[Payment],$R4,Table1[Age Group],V$3)</f>
        <v>97522</v>
      </c>
    </row>
    <row r="5" spans="2:22" ht="17.25" x14ac:dyDescent="0.3">
      <c r="B5" s="10"/>
      <c r="C5" s="35" t="s">
        <v>7</v>
      </c>
      <c r="D5" s="36">
        <f>SUMIFS(Table1[Price],Table1[Salesperson],$D$3,Table1[Make],C5)</f>
        <v>80351</v>
      </c>
      <c r="E5" s="37">
        <f>SUMIFS(Table1[Price],Table1[Salesperson],$D$3,Table1[Make],$C5,Table1[Region],E$3)</f>
        <v>26900</v>
      </c>
      <c r="F5" s="38">
        <f>SUMIFS(Table1[Price],Table1[Salesperson],$D$3,Table1[Make],$C5,Table1[Region],F$3)</f>
        <v>50051</v>
      </c>
      <c r="G5" s="38">
        <f>SUMIFS(Table1[Price],Table1[Salesperson],$D$3,Table1[Make],$C5,Table1[Region],G$3)</f>
        <v>3400</v>
      </c>
      <c r="H5" s="52"/>
      <c r="I5" s="40"/>
      <c r="J5" s="41"/>
      <c r="K5" s="41"/>
      <c r="L5" s="41"/>
      <c r="M5" s="41"/>
      <c r="N5" s="41"/>
      <c r="O5" s="41"/>
      <c r="P5" s="53"/>
      <c r="R5" s="60" t="s">
        <v>34</v>
      </c>
      <c r="S5" s="63">
        <f>SUMIFS(Table1[Price],Table1[Payment],$R5,Table1[Age Group],S$3)</f>
        <v>26219</v>
      </c>
      <c r="T5" s="63">
        <f>SUMIFS(Table1[Price],Table1[Payment],$R5,Table1[Age Group],T$3)</f>
        <v>124000</v>
      </c>
      <c r="U5" s="63">
        <f>SUMIFS(Table1[Price],Table1[Payment],$R5,Table1[Age Group],U$3)</f>
        <v>198650</v>
      </c>
      <c r="V5" s="63">
        <f>SUMIFS(Table1[Price],Table1[Payment],$R5,Table1[Age Group],V$3)</f>
        <v>0</v>
      </c>
    </row>
    <row r="6" spans="2:22" ht="17.25" x14ac:dyDescent="0.3">
      <c r="B6" s="10"/>
      <c r="C6" s="18" t="s">
        <v>8</v>
      </c>
      <c r="D6" s="19">
        <f>SUMIFS(Table1[Price],Table1[Salesperson],$D$3,Table1[Make],C6)</f>
        <v>18900</v>
      </c>
      <c r="E6" s="20">
        <f>SUMIFS(Table1[Price],Table1[Salesperson],$D$3,Table1[Make],$C6,Table1[Region],E$3)</f>
        <v>0</v>
      </c>
      <c r="F6" s="21">
        <f>SUMIFS(Table1[Price],Table1[Salesperson],$D$3,Table1[Make],$C6,Table1[Region],F$3)</f>
        <v>0</v>
      </c>
      <c r="G6" s="21">
        <f>SUMIFS(Table1[Price],Table1[Salesperson],$D$3,Table1[Make],$C6,Table1[Region],G$3)</f>
        <v>18900</v>
      </c>
      <c r="H6" s="52"/>
      <c r="I6" s="40"/>
      <c r="J6" s="41"/>
      <c r="K6" s="41"/>
      <c r="L6" s="41"/>
      <c r="M6" s="41"/>
      <c r="N6" s="41"/>
      <c r="O6" s="41"/>
      <c r="P6" s="53"/>
      <c r="R6" s="60" t="s">
        <v>52</v>
      </c>
      <c r="S6" s="63">
        <f>SUMIFS(Table1[Price],Table1[Payment],$R6,Table1[Age Group],S$3)</f>
        <v>103390</v>
      </c>
      <c r="T6" s="63">
        <f>SUMIFS(Table1[Price],Table1[Payment],$R6,Table1[Age Group],T$3)</f>
        <v>19880</v>
      </c>
      <c r="U6" s="63">
        <f>SUMIFS(Table1[Price],Table1[Payment],$R6,Table1[Age Group],U$3)</f>
        <v>0</v>
      </c>
      <c r="V6" s="63">
        <f>SUMIFS(Table1[Price],Table1[Payment],$R6,Table1[Age Group],V$3)</f>
        <v>4800</v>
      </c>
    </row>
    <row r="7" spans="2:22" ht="17.25" x14ac:dyDescent="0.3">
      <c r="B7" s="10"/>
      <c r="C7" s="35" t="s">
        <v>9</v>
      </c>
      <c r="D7" s="36">
        <f>SUMIFS(Table1[Price],Table1[Salesperson],$D$3,Table1[Make],C7)</f>
        <v>15600</v>
      </c>
      <c r="E7" s="37">
        <f>SUMIFS(Table1[Price],Table1[Salesperson],$D$3,Table1[Make],$C7,Table1[Region],E$3)</f>
        <v>0</v>
      </c>
      <c r="F7" s="38">
        <f>SUMIFS(Table1[Price],Table1[Salesperson],$D$3,Table1[Make],$C7,Table1[Region],F$3)</f>
        <v>0</v>
      </c>
      <c r="G7" s="38">
        <f>SUMIFS(Table1[Price],Table1[Salesperson],$D$3,Table1[Make],$C7,Table1[Region],G$3)</f>
        <v>15600</v>
      </c>
      <c r="H7" s="52"/>
      <c r="I7" s="40"/>
      <c r="J7" s="41"/>
      <c r="K7" s="41"/>
      <c r="L7" s="41"/>
      <c r="M7" s="41"/>
      <c r="N7" s="41"/>
      <c r="O7" s="41"/>
      <c r="P7" s="53"/>
      <c r="R7" s="60" t="s">
        <v>42</v>
      </c>
      <c r="S7" s="63">
        <f>SUMIFS(Table1[Price],Table1[Payment],$R7,Table1[Age Group],S$3)</f>
        <v>11920</v>
      </c>
      <c r="T7" s="63">
        <f>SUMIFS(Table1[Price],Table1[Payment],$R7,Table1[Age Group],T$3)</f>
        <v>52290</v>
      </c>
      <c r="U7" s="63">
        <f>SUMIFS(Table1[Price],Table1[Payment],$R7,Table1[Age Group],U$3)</f>
        <v>31900</v>
      </c>
      <c r="V7" s="63">
        <f>SUMIFS(Table1[Price],Table1[Payment],$R7,Table1[Age Group],V$3)</f>
        <v>36900</v>
      </c>
    </row>
    <row r="8" spans="2:22" ht="17.25" x14ac:dyDescent="0.3">
      <c r="B8" s="10"/>
      <c r="C8" s="18" t="s">
        <v>10</v>
      </c>
      <c r="D8" s="19">
        <f>SUMIFS(Table1[Price],Table1[Salesperson],$D$3,Table1[Make],C8)</f>
        <v>16500</v>
      </c>
      <c r="E8" s="20">
        <f>SUMIFS(Table1[Price],Table1[Salesperson],$D$3,Table1[Make],$C8,Table1[Region],E$3)</f>
        <v>12300</v>
      </c>
      <c r="F8" s="21">
        <f>SUMIFS(Table1[Price],Table1[Salesperson],$D$3,Table1[Make],$C8,Table1[Region],F$3)</f>
        <v>0</v>
      </c>
      <c r="G8" s="21">
        <f>SUMIFS(Table1[Price],Table1[Salesperson],$D$3,Table1[Make],$C8,Table1[Region],G$3)</f>
        <v>4200</v>
      </c>
      <c r="H8" s="52"/>
      <c r="I8" s="40"/>
      <c r="J8" s="41"/>
      <c r="K8" s="41"/>
      <c r="L8" s="41"/>
      <c r="M8" s="41"/>
      <c r="N8" s="41"/>
      <c r="O8" s="41"/>
      <c r="P8" s="53"/>
    </row>
    <row r="9" spans="2:22" ht="21.75" thickBot="1" x14ac:dyDescent="0.4">
      <c r="B9" s="10"/>
      <c r="C9" s="35" t="s">
        <v>11</v>
      </c>
      <c r="D9" s="36">
        <f>SUMIFS(Table1[Price],Table1[Salesperson],$D$3,Table1[Make],C9)</f>
        <v>25000</v>
      </c>
      <c r="E9" s="37">
        <f>SUMIFS(Table1[Price],Table1[Salesperson],$D$3,Table1[Make],$C9,Table1[Region],E$3)</f>
        <v>6100</v>
      </c>
      <c r="F9" s="38">
        <f>SUMIFS(Table1[Price],Table1[Salesperson],$D$3,Table1[Make],$C9,Table1[Region],F$3)</f>
        <v>18900</v>
      </c>
      <c r="G9" s="38">
        <f>SUMIFS(Table1[Price],Table1[Salesperson],$D$3,Table1[Make],$C9,Table1[Region],G$3)</f>
        <v>0</v>
      </c>
      <c r="H9" s="52"/>
      <c r="I9" s="40"/>
      <c r="J9" s="41"/>
      <c r="K9" s="41"/>
      <c r="L9" s="41"/>
      <c r="M9" s="41"/>
      <c r="N9" s="41"/>
      <c r="O9" s="41"/>
      <c r="P9" s="53"/>
      <c r="R9" s="61" t="s">
        <v>99</v>
      </c>
      <c r="S9" s="62"/>
      <c r="T9" s="62"/>
      <c r="U9" s="62"/>
      <c r="V9" s="62"/>
    </row>
    <row r="10" spans="2:22" ht="17.25" x14ac:dyDescent="0.3">
      <c r="B10" s="10"/>
      <c r="C10" s="18" t="s">
        <v>12</v>
      </c>
      <c r="D10" s="19">
        <f>SUMIFS(Table1[Price],Table1[Salesperson],$D$3,Table1[Make],C10)</f>
        <v>84220</v>
      </c>
      <c r="E10" s="20">
        <f>SUMIFS(Table1[Price],Table1[Salesperson],$D$3,Table1[Make],$C10,Table1[Region],E$3)</f>
        <v>29500</v>
      </c>
      <c r="F10" s="21">
        <f>SUMIFS(Table1[Price],Table1[Salesperson],$D$3,Table1[Make],$C10,Table1[Region],F$3)</f>
        <v>36800</v>
      </c>
      <c r="G10" s="21">
        <f>SUMIFS(Table1[Price],Table1[Salesperson],$D$3,Table1[Make],$C10,Table1[Region],G$3)</f>
        <v>17920</v>
      </c>
      <c r="H10" s="52"/>
      <c r="I10" s="40"/>
      <c r="J10" s="41"/>
      <c r="K10" s="41"/>
      <c r="L10" s="41"/>
      <c r="M10" s="41"/>
      <c r="N10" s="41"/>
      <c r="O10" s="41"/>
      <c r="P10" s="53"/>
      <c r="R10" s="60" t="s">
        <v>48</v>
      </c>
      <c r="S10" s="64">
        <f>COUNTIFS(Table1[Payment],$R10,Table1[Age Group],S$3)</f>
        <v>14</v>
      </c>
      <c r="T10" s="64">
        <f>COUNTIFS(Table1[Payment],$R10,Table1[Age Group],T$3)</f>
        <v>3</v>
      </c>
      <c r="U10" s="64">
        <f>COUNTIFS(Table1[Payment],$R10,Table1[Age Group],U$3)</f>
        <v>10</v>
      </c>
      <c r="V10" s="64">
        <f>COUNTIFS(Table1[Payment],$R10,Table1[Age Group],V$3)</f>
        <v>7</v>
      </c>
    </row>
    <row r="11" spans="2:22" ht="17.25" x14ac:dyDescent="0.3">
      <c r="B11" s="10"/>
      <c r="C11" s="35" t="s">
        <v>13</v>
      </c>
      <c r="D11" s="36">
        <f>SUMIFS(Table1[Price],Table1[Salesperson],$D$3,Table1[Make],C11)</f>
        <v>36833</v>
      </c>
      <c r="E11" s="37">
        <f>SUMIFS(Table1[Price],Table1[Salesperson],$D$3,Table1[Make],$C11,Table1[Region],E$3)</f>
        <v>19900</v>
      </c>
      <c r="F11" s="38">
        <f>SUMIFS(Table1[Price],Table1[Salesperson],$D$3,Table1[Make],$C11,Table1[Region],F$3)</f>
        <v>12400</v>
      </c>
      <c r="G11" s="38">
        <f>SUMIFS(Table1[Price],Table1[Salesperson],$D$3,Table1[Make],$C11,Table1[Region],G$3)</f>
        <v>4533</v>
      </c>
      <c r="H11" s="52"/>
      <c r="I11" s="40"/>
      <c r="J11" s="41"/>
      <c r="K11" s="41"/>
      <c r="L11" s="41"/>
      <c r="M11" s="41"/>
      <c r="N11" s="41"/>
      <c r="O11" s="41"/>
      <c r="P11" s="53"/>
      <c r="R11" s="60" t="s">
        <v>34</v>
      </c>
      <c r="S11" s="64">
        <f>COUNTIFS(Table1[Payment],$R11,Table1[Age Group],S$3)</f>
        <v>7</v>
      </c>
      <c r="T11" s="64">
        <f>COUNTIFS(Table1[Payment],$R11,Table1[Age Group],T$3)</f>
        <v>7</v>
      </c>
      <c r="U11" s="64">
        <f>COUNTIFS(Table1[Payment],$R11,Table1[Age Group],U$3)</f>
        <v>9</v>
      </c>
      <c r="V11" s="64">
        <f>COUNTIFS(Table1[Payment],$R11,Table1[Age Group],V$3)</f>
        <v>0</v>
      </c>
    </row>
    <row r="12" spans="2:22" ht="17.25" x14ac:dyDescent="0.3">
      <c r="B12" s="10"/>
      <c r="C12" s="18" t="s">
        <v>14</v>
      </c>
      <c r="D12" s="19">
        <f>SUMIFS(Table1[Price],Table1[Salesperson],$D$3,Table1[Make],C12)</f>
        <v>35320</v>
      </c>
      <c r="E12" s="20">
        <f>SUMIFS(Table1[Price],Table1[Salesperson],$D$3,Table1[Make],$C12,Table1[Region],E$3)</f>
        <v>2000</v>
      </c>
      <c r="F12" s="21">
        <f>SUMIFS(Table1[Price],Table1[Salesperson],$D$3,Table1[Make],$C12,Table1[Region],F$3)</f>
        <v>33320</v>
      </c>
      <c r="G12" s="21">
        <f>SUMIFS(Table1[Price],Table1[Salesperson],$D$3,Table1[Make],$C12,Table1[Region],G$3)</f>
        <v>0</v>
      </c>
      <c r="H12" s="52"/>
      <c r="I12" s="40"/>
      <c r="J12" s="41"/>
      <c r="K12" s="41"/>
      <c r="L12" s="41"/>
      <c r="M12" s="41"/>
      <c r="N12" s="41"/>
      <c r="O12" s="41"/>
      <c r="P12" s="53"/>
      <c r="R12" s="60" t="s">
        <v>52</v>
      </c>
      <c r="S12" s="64">
        <f>COUNTIFS(Table1[Payment],$R12,Table1[Age Group],S$3)</f>
        <v>7</v>
      </c>
      <c r="T12" s="64">
        <f>COUNTIFS(Table1[Payment],$R12,Table1[Age Group],T$3)</f>
        <v>7</v>
      </c>
      <c r="U12" s="64">
        <f>COUNTIFS(Table1[Payment],$R12,Table1[Age Group],U$3)</f>
        <v>0</v>
      </c>
      <c r="V12" s="64">
        <f>COUNTIFS(Table1[Payment],$R12,Table1[Age Group],V$3)</f>
        <v>2</v>
      </c>
    </row>
    <row r="13" spans="2:22" ht="14.25" customHeight="1" x14ac:dyDescent="0.3">
      <c r="B13" s="10"/>
      <c r="C13" s="35" t="s">
        <v>15</v>
      </c>
      <c r="D13" s="36">
        <f>SUMIFS(Table1[Price],Table1[Salesperson],$D$3,Table1[Make],C13)</f>
        <v>50800</v>
      </c>
      <c r="E13" s="37">
        <f>SUMIFS(Table1[Price],Table1[Salesperson],$D$3,Table1[Make],$C13,Table1[Region],E$3)</f>
        <v>0</v>
      </c>
      <c r="F13" s="38">
        <f>SUMIFS(Table1[Price],Table1[Salesperson],$D$3,Table1[Make],$C13,Table1[Region],F$3)</f>
        <v>50800</v>
      </c>
      <c r="G13" s="38">
        <f>SUMIFS(Table1[Price],Table1[Salesperson],$D$3,Table1[Make],$C13,Table1[Region],G$3)</f>
        <v>0</v>
      </c>
      <c r="H13" s="52"/>
      <c r="I13" s="40"/>
      <c r="J13" s="41"/>
      <c r="K13" s="41"/>
      <c r="L13" s="41"/>
      <c r="M13" s="41"/>
      <c r="N13" s="41"/>
      <c r="O13" s="41"/>
      <c r="P13" s="53"/>
      <c r="R13" s="60" t="s">
        <v>42</v>
      </c>
      <c r="S13" s="64">
        <f>COUNTIFS(Table1[Payment],$R13,Table1[Age Group],S$3)</f>
        <v>3</v>
      </c>
      <c r="T13" s="64">
        <f>COUNTIFS(Table1[Payment],$R13,Table1[Age Group],T$3)</f>
        <v>5</v>
      </c>
      <c r="U13" s="64">
        <f>COUNTIFS(Table1[Payment],$R13,Table1[Age Group],U$3)</f>
        <v>2</v>
      </c>
      <c r="V13" s="64">
        <f>COUNTIFS(Table1[Payment],$R13,Table1[Age Group],V$3)</f>
        <v>2</v>
      </c>
    </row>
    <row r="14" spans="2:22" ht="14.25" customHeight="1" x14ac:dyDescent="0.3">
      <c r="C14" s="22" t="s">
        <v>16</v>
      </c>
      <c r="D14" s="23">
        <f>SUMIFS(Table1[Price],Table1[Salesperson],$D$3,Table1[Make],C14)</f>
        <v>93700</v>
      </c>
      <c r="E14" s="24">
        <f>SUMIFS(Table1[Price],Table1[Salesperson],$D$3,Table1[Make],$C14,Table1[Region],E$3)</f>
        <v>45700</v>
      </c>
      <c r="F14" s="25">
        <f>SUMIFS(Table1[Price],Table1[Salesperson],$D$3,Table1[Make],$C14,Table1[Region],F$3)</f>
        <v>30100</v>
      </c>
      <c r="G14" s="25">
        <f>SUMIFS(Table1[Price],Table1[Salesperson],$D$3,Table1[Make],$C14,Table1[Region],G$3)</f>
        <v>17900</v>
      </c>
      <c r="H14" s="54"/>
      <c r="I14" s="55"/>
      <c r="J14" s="55"/>
      <c r="K14" s="55"/>
      <c r="L14" s="55"/>
      <c r="M14" s="55"/>
      <c r="N14" s="56"/>
      <c r="O14" s="56"/>
      <c r="P14" s="57"/>
    </row>
    <row r="15" spans="2:22" ht="16.5" customHeight="1" x14ac:dyDescent="0.35">
      <c r="I15" s="26"/>
      <c r="J15" s="27"/>
      <c r="K15" s="28"/>
      <c r="L15" s="27"/>
      <c r="M15" s="45" t="s">
        <v>4</v>
      </c>
      <c r="N15" s="46" t="s">
        <v>3</v>
      </c>
      <c r="O15" s="47" t="s">
        <v>5</v>
      </c>
    </row>
    <row r="16" spans="2:22" ht="18" x14ac:dyDescent="0.25">
      <c r="B16" s="6"/>
      <c r="C16" s="7"/>
      <c r="D16" s="7"/>
      <c r="I16" s="29"/>
      <c r="J16" s="9"/>
      <c r="L16" s="9"/>
      <c r="M16" s="9"/>
      <c r="N16" s="9"/>
      <c r="R16" s="66" t="s">
        <v>102</v>
      </c>
      <c r="S16" s="67">
        <f>SUBTOTAL(3,Table1[Salesperson])</f>
        <v>103</v>
      </c>
    </row>
    <row r="17" spans="3:19" x14ac:dyDescent="0.25">
      <c r="C17" s="58" t="s">
        <v>101</v>
      </c>
      <c r="D17" s="58" t="s">
        <v>17</v>
      </c>
      <c r="E17" s="58" t="s">
        <v>18</v>
      </c>
      <c r="F17" s="58" t="s">
        <v>19</v>
      </c>
      <c r="G17" s="58" t="s">
        <v>20</v>
      </c>
      <c r="H17" s="58" t="s">
        <v>21</v>
      </c>
      <c r="I17" s="58" t="s">
        <v>22</v>
      </c>
      <c r="J17" s="58" t="s">
        <v>23</v>
      </c>
      <c r="K17" s="58" t="s">
        <v>24</v>
      </c>
      <c r="L17" s="58" t="s">
        <v>25</v>
      </c>
      <c r="M17" s="58" t="s">
        <v>26</v>
      </c>
      <c r="N17" s="58" t="s">
        <v>27</v>
      </c>
      <c r="O17" s="58" t="s">
        <v>28</v>
      </c>
      <c r="R17" s="66" t="s">
        <v>103</v>
      </c>
      <c r="S17" s="68">
        <f>SUBTOTAL(109,Table1[Price])</f>
        <v>1092207</v>
      </c>
    </row>
    <row r="18" spans="3:19" x14ac:dyDescent="0.25">
      <c r="C18" s="44">
        <v>1</v>
      </c>
      <c r="D18" s="30" t="s">
        <v>56</v>
      </c>
      <c r="E18" s="5" t="s">
        <v>15</v>
      </c>
      <c r="F18" s="10" t="s">
        <v>29</v>
      </c>
      <c r="G18" s="5" t="s">
        <v>89</v>
      </c>
      <c r="H18" s="5" t="s">
        <v>31</v>
      </c>
      <c r="I18" s="5" t="s">
        <v>40</v>
      </c>
      <c r="J18" s="31">
        <v>1988</v>
      </c>
      <c r="K18" s="31">
        <f t="shared" ref="K18:K49" ca="1" si="1">YEAR(NOW())-J18</f>
        <v>31</v>
      </c>
      <c r="L18" s="32">
        <v>3500</v>
      </c>
      <c r="M18" s="29" t="s">
        <v>44</v>
      </c>
      <c r="N18" s="33" t="s">
        <v>3</v>
      </c>
      <c r="O18" s="34" t="s">
        <v>52</v>
      </c>
    </row>
    <row r="19" spans="3:19" x14ac:dyDescent="0.25">
      <c r="C19" s="44">
        <v>2</v>
      </c>
      <c r="D19" s="30" t="s">
        <v>2</v>
      </c>
      <c r="E19" s="5" t="s">
        <v>6</v>
      </c>
      <c r="F19" s="10" t="s">
        <v>29</v>
      </c>
      <c r="G19" s="5" t="s">
        <v>30</v>
      </c>
      <c r="H19" s="5" t="s">
        <v>31</v>
      </c>
      <c r="I19" s="5" t="s">
        <v>32</v>
      </c>
      <c r="J19" s="31">
        <v>2003</v>
      </c>
      <c r="K19" s="31">
        <f t="shared" ca="1" si="1"/>
        <v>16</v>
      </c>
      <c r="L19" s="32">
        <v>15900</v>
      </c>
      <c r="M19" s="29" t="s">
        <v>33</v>
      </c>
      <c r="N19" s="33" t="s">
        <v>5</v>
      </c>
      <c r="O19" s="34" t="s">
        <v>34</v>
      </c>
      <c r="Q19" s="65"/>
    </row>
    <row r="20" spans="3:19" x14ac:dyDescent="0.25">
      <c r="C20" s="44">
        <v>3</v>
      </c>
      <c r="D20" s="30" t="s">
        <v>35</v>
      </c>
      <c r="E20" s="5" t="s">
        <v>15</v>
      </c>
      <c r="F20" s="10" t="s">
        <v>29</v>
      </c>
      <c r="G20" s="5" t="s">
        <v>90</v>
      </c>
      <c r="H20" s="5" t="s">
        <v>37</v>
      </c>
      <c r="I20" s="5" t="s">
        <v>58</v>
      </c>
      <c r="J20" s="31">
        <v>2001</v>
      </c>
      <c r="K20" s="31">
        <f t="shared" ca="1" si="1"/>
        <v>18</v>
      </c>
      <c r="L20" s="32">
        <v>12500</v>
      </c>
      <c r="M20" s="29" t="s">
        <v>38</v>
      </c>
      <c r="N20" s="33" t="s">
        <v>3</v>
      </c>
      <c r="O20" s="34" t="s">
        <v>34</v>
      </c>
    </row>
    <row r="21" spans="3:19" x14ac:dyDescent="0.25">
      <c r="C21" s="44">
        <v>4</v>
      </c>
      <c r="D21" s="30" t="s">
        <v>56</v>
      </c>
      <c r="E21" s="5" t="s">
        <v>7</v>
      </c>
      <c r="F21" s="10" t="s">
        <v>29</v>
      </c>
      <c r="G21" s="5" t="s">
        <v>61</v>
      </c>
      <c r="H21" s="5" t="s">
        <v>50</v>
      </c>
      <c r="I21" s="5" t="s">
        <v>32</v>
      </c>
      <c r="J21" s="31">
        <v>2002</v>
      </c>
      <c r="K21" s="31">
        <f t="shared" ca="1" si="1"/>
        <v>17</v>
      </c>
      <c r="L21" s="32">
        <v>43211</v>
      </c>
      <c r="M21" s="29" t="s">
        <v>33</v>
      </c>
      <c r="N21" s="33" t="s">
        <v>3</v>
      </c>
      <c r="O21" s="34" t="s">
        <v>48</v>
      </c>
    </row>
    <row r="22" spans="3:19" x14ac:dyDescent="0.25">
      <c r="C22" s="44">
        <v>5</v>
      </c>
      <c r="D22" s="30" t="s">
        <v>56</v>
      </c>
      <c r="E22" s="5" t="s">
        <v>9</v>
      </c>
      <c r="F22" s="10" t="s">
        <v>29</v>
      </c>
      <c r="G22" s="5" t="s">
        <v>70</v>
      </c>
      <c r="H22" s="5" t="s">
        <v>31</v>
      </c>
      <c r="I22" s="5" t="s">
        <v>51</v>
      </c>
      <c r="J22" s="31">
        <v>2001</v>
      </c>
      <c r="K22" s="31">
        <f t="shared" ca="1" si="1"/>
        <v>18</v>
      </c>
      <c r="L22" s="32">
        <v>15600</v>
      </c>
      <c r="M22" s="29" t="s">
        <v>44</v>
      </c>
      <c r="N22" s="33" t="s">
        <v>5</v>
      </c>
      <c r="O22" s="34" t="s">
        <v>42</v>
      </c>
    </row>
    <row r="23" spans="3:19" x14ac:dyDescent="0.25">
      <c r="C23" s="44">
        <v>6</v>
      </c>
      <c r="D23" s="30" t="s">
        <v>2</v>
      </c>
      <c r="E23" s="5" t="s">
        <v>7</v>
      </c>
      <c r="F23" s="10" t="s">
        <v>29</v>
      </c>
      <c r="G23" s="5" t="s">
        <v>62</v>
      </c>
      <c r="H23" s="5" t="s">
        <v>31</v>
      </c>
      <c r="I23" s="5" t="s">
        <v>54</v>
      </c>
      <c r="J23" s="31">
        <v>2000</v>
      </c>
      <c r="K23" s="31">
        <f t="shared" ca="1" si="1"/>
        <v>19</v>
      </c>
      <c r="L23" s="32">
        <v>2050</v>
      </c>
      <c r="M23" s="33" t="s">
        <v>47</v>
      </c>
      <c r="N23" s="33" t="s">
        <v>5</v>
      </c>
      <c r="O23" s="34" t="s">
        <v>52</v>
      </c>
    </row>
    <row r="24" spans="3:19" x14ac:dyDescent="0.25">
      <c r="C24" s="44">
        <v>7</v>
      </c>
      <c r="D24" s="30" t="s">
        <v>35</v>
      </c>
      <c r="E24" s="5" t="s">
        <v>6</v>
      </c>
      <c r="F24" s="10" t="s">
        <v>29</v>
      </c>
      <c r="G24" s="5" t="s">
        <v>36</v>
      </c>
      <c r="H24" s="5" t="s">
        <v>37</v>
      </c>
      <c r="I24" s="5" t="s">
        <v>32</v>
      </c>
      <c r="J24" s="31">
        <v>2000</v>
      </c>
      <c r="K24" s="31">
        <f t="shared" ca="1" si="1"/>
        <v>19</v>
      </c>
      <c r="L24" s="32">
        <v>11000</v>
      </c>
      <c r="M24" s="29" t="s">
        <v>38</v>
      </c>
      <c r="N24" s="33" t="s">
        <v>3</v>
      </c>
      <c r="O24" s="34" t="s">
        <v>34</v>
      </c>
    </row>
    <row r="25" spans="3:19" x14ac:dyDescent="0.25">
      <c r="C25" s="44">
        <v>8</v>
      </c>
      <c r="D25" s="30" t="s">
        <v>35</v>
      </c>
      <c r="E25" s="5" t="s">
        <v>15</v>
      </c>
      <c r="F25" s="10" t="s">
        <v>29</v>
      </c>
      <c r="G25" s="5" t="s">
        <v>89</v>
      </c>
      <c r="H25" s="5" t="s">
        <v>31</v>
      </c>
      <c r="I25" s="5" t="s">
        <v>51</v>
      </c>
      <c r="J25" s="31">
        <v>1999</v>
      </c>
      <c r="K25" s="31">
        <f t="shared" ca="1" si="1"/>
        <v>20</v>
      </c>
      <c r="L25" s="32">
        <v>2300</v>
      </c>
      <c r="M25" s="33" t="s">
        <v>47</v>
      </c>
      <c r="N25" s="33" t="s">
        <v>3</v>
      </c>
      <c r="O25" s="34" t="s">
        <v>48</v>
      </c>
    </row>
    <row r="26" spans="3:19" x14ac:dyDescent="0.25">
      <c r="C26" s="44">
        <v>9</v>
      </c>
      <c r="D26" s="30" t="s">
        <v>56</v>
      </c>
      <c r="E26" s="5" t="s">
        <v>15</v>
      </c>
      <c r="F26" s="10" t="s">
        <v>29</v>
      </c>
      <c r="G26" s="5" t="s">
        <v>91</v>
      </c>
      <c r="H26" s="5" t="s">
        <v>65</v>
      </c>
      <c r="I26" s="5" t="s">
        <v>58</v>
      </c>
      <c r="J26" s="31">
        <v>2001</v>
      </c>
      <c r="K26" s="31">
        <f t="shared" ca="1" si="1"/>
        <v>18</v>
      </c>
      <c r="L26" s="32">
        <v>3900</v>
      </c>
      <c r="M26" s="29" t="s">
        <v>44</v>
      </c>
      <c r="N26" s="33" t="s">
        <v>3</v>
      </c>
      <c r="O26" s="34" t="s">
        <v>52</v>
      </c>
    </row>
    <row r="27" spans="3:19" x14ac:dyDescent="0.25">
      <c r="C27" s="44">
        <v>10</v>
      </c>
      <c r="D27" s="30" t="s">
        <v>56</v>
      </c>
      <c r="E27" s="5" t="s">
        <v>10</v>
      </c>
      <c r="F27" s="10" t="s">
        <v>29</v>
      </c>
      <c r="G27" s="5" t="s">
        <v>71</v>
      </c>
      <c r="H27" s="5" t="s">
        <v>31</v>
      </c>
      <c r="I27" s="5" t="s">
        <v>40</v>
      </c>
      <c r="J27" s="31">
        <v>2005</v>
      </c>
      <c r="K27" s="31">
        <f t="shared" ca="1" si="1"/>
        <v>14</v>
      </c>
      <c r="L27" s="32">
        <v>12300</v>
      </c>
      <c r="M27" s="29" t="s">
        <v>41</v>
      </c>
      <c r="N27" s="33" t="s">
        <v>4</v>
      </c>
      <c r="O27" s="34" t="s">
        <v>48</v>
      </c>
    </row>
    <row r="28" spans="3:19" x14ac:dyDescent="0.25">
      <c r="C28" s="44">
        <v>11</v>
      </c>
      <c r="D28" s="30" t="s">
        <v>56</v>
      </c>
      <c r="E28" s="5" t="s">
        <v>16</v>
      </c>
      <c r="F28" s="10" t="s">
        <v>29</v>
      </c>
      <c r="G28" s="5" t="s">
        <v>94</v>
      </c>
      <c r="H28" s="5" t="s">
        <v>50</v>
      </c>
      <c r="I28" s="5" t="s">
        <v>32</v>
      </c>
      <c r="J28" s="31">
        <v>2008</v>
      </c>
      <c r="K28" s="31">
        <f t="shared" ca="1" si="1"/>
        <v>11</v>
      </c>
      <c r="L28" s="32">
        <v>43200</v>
      </c>
      <c r="M28" s="29" t="s">
        <v>33</v>
      </c>
      <c r="N28" s="33" t="s">
        <v>4</v>
      </c>
      <c r="O28" s="34" t="s">
        <v>34</v>
      </c>
    </row>
    <row r="29" spans="3:19" x14ac:dyDescent="0.25">
      <c r="C29" s="44">
        <v>12</v>
      </c>
      <c r="D29" s="30" t="s">
        <v>2</v>
      </c>
      <c r="E29" s="5" t="s">
        <v>11</v>
      </c>
      <c r="F29" s="10" t="s">
        <v>29</v>
      </c>
      <c r="G29" s="5" t="s">
        <v>75</v>
      </c>
      <c r="H29" s="5" t="s">
        <v>31</v>
      </c>
      <c r="I29" s="5" t="s">
        <v>40</v>
      </c>
      <c r="J29" s="31">
        <v>2001</v>
      </c>
      <c r="K29" s="31">
        <f t="shared" ca="1" si="1"/>
        <v>18</v>
      </c>
      <c r="L29" s="32">
        <v>3500</v>
      </c>
      <c r="M29" s="33" t="s">
        <v>47</v>
      </c>
      <c r="N29" s="33" t="s">
        <v>4</v>
      </c>
      <c r="O29" s="34" t="s">
        <v>48</v>
      </c>
    </row>
    <row r="30" spans="3:19" x14ac:dyDescent="0.25">
      <c r="C30" s="44">
        <v>13</v>
      </c>
      <c r="D30" s="30" t="s">
        <v>35</v>
      </c>
      <c r="E30" s="5" t="s">
        <v>8</v>
      </c>
      <c r="F30" s="10" t="s">
        <v>29</v>
      </c>
      <c r="G30" s="5" t="s">
        <v>68</v>
      </c>
      <c r="H30" s="5" t="s">
        <v>50</v>
      </c>
      <c r="I30" s="5" t="s">
        <v>51</v>
      </c>
      <c r="J30" s="31">
        <v>1999</v>
      </c>
      <c r="K30" s="31">
        <f t="shared" ca="1" si="1"/>
        <v>20</v>
      </c>
      <c r="L30" s="32">
        <v>8500</v>
      </c>
      <c r="M30" s="29" t="s">
        <v>44</v>
      </c>
      <c r="N30" s="33" t="s">
        <v>3</v>
      </c>
      <c r="O30" s="34" t="s">
        <v>48</v>
      </c>
    </row>
    <row r="31" spans="3:19" x14ac:dyDescent="0.25">
      <c r="C31" s="44">
        <v>14</v>
      </c>
      <c r="D31" s="30" t="s">
        <v>35</v>
      </c>
      <c r="E31" s="5" t="s">
        <v>10</v>
      </c>
      <c r="F31" s="10" t="s">
        <v>29</v>
      </c>
      <c r="G31" s="5" t="s">
        <v>72</v>
      </c>
      <c r="H31" s="5" t="s">
        <v>31</v>
      </c>
      <c r="I31" s="5" t="s">
        <v>40</v>
      </c>
      <c r="J31" s="31">
        <v>1998</v>
      </c>
      <c r="K31" s="31">
        <f t="shared" ca="1" si="1"/>
        <v>21</v>
      </c>
      <c r="L31" s="32">
        <v>500</v>
      </c>
      <c r="M31" s="33" t="s">
        <v>47</v>
      </c>
      <c r="N31" s="33" t="s">
        <v>5</v>
      </c>
      <c r="O31" s="34" t="s">
        <v>52</v>
      </c>
    </row>
    <row r="32" spans="3:19" x14ac:dyDescent="0.25">
      <c r="C32" s="44">
        <v>15</v>
      </c>
      <c r="D32" s="30" t="s">
        <v>56</v>
      </c>
      <c r="E32" s="5" t="s">
        <v>7</v>
      </c>
      <c r="F32" s="10" t="s">
        <v>29</v>
      </c>
      <c r="G32" s="5" t="s">
        <v>63</v>
      </c>
      <c r="H32" s="5" t="s">
        <v>37</v>
      </c>
      <c r="I32" s="5" t="s">
        <v>46</v>
      </c>
      <c r="J32" s="31">
        <v>1985</v>
      </c>
      <c r="K32" s="31">
        <f t="shared" ca="1" si="1"/>
        <v>34</v>
      </c>
      <c r="L32" s="32">
        <v>15000</v>
      </c>
      <c r="M32" s="29" t="s">
        <v>38</v>
      </c>
      <c r="N32" s="33" t="s">
        <v>4</v>
      </c>
      <c r="O32" s="34" t="s">
        <v>34</v>
      </c>
    </row>
    <row r="33" spans="3:15" x14ac:dyDescent="0.25">
      <c r="C33" s="44">
        <v>16</v>
      </c>
      <c r="D33" s="30" t="s">
        <v>2</v>
      </c>
      <c r="E33" s="5" t="s">
        <v>6</v>
      </c>
      <c r="F33" s="10" t="s">
        <v>29</v>
      </c>
      <c r="G33" s="5" t="s">
        <v>39</v>
      </c>
      <c r="H33" s="5" t="s">
        <v>37</v>
      </c>
      <c r="I33" s="5" t="s">
        <v>40</v>
      </c>
      <c r="J33" s="31">
        <v>2003</v>
      </c>
      <c r="K33" s="31">
        <f t="shared" ca="1" si="1"/>
        <v>16</v>
      </c>
      <c r="L33" s="32">
        <v>12400</v>
      </c>
      <c r="M33" s="29" t="s">
        <v>41</v>
      </c>
      <c r="N33" s="33" t="s">
        <v>3</v>
      </c>
      <c r="O33" s="34" t="s">
        <v>42</v>
      </c>
    </row>
    <row r="34" spans="3:15" x14ac:dyDescent="0.25">
      <c r="C34" s="44">
        <v>17</v>
      </c>
      <c r="D34" s="30" t="s">
        <v>2</v>
      </c>
      <c r="E34" s="5" t="s">
        <v>14</v>
      </c>
      <c r="F34" s="10" t="s">
        <v>29</v>
      </c>
      <c r="G34" s="5" t="s">
        <v>83</v>
      </c>
      <c r="H34" s="5" t="s">
        <v>65</v>
      </c>
      <c r="I34" s="5" t="s">
        <v>32</v>
      </c>
      <c r="J34" s="31">
        <v>2001</v>
      </c>
      <c r="K34" s="31">
        <f t="shared" ca="1" si="1"/>
        <v>18</v>
      </c>
      <c r="L34" s="32">
        <v>5670</v>
      </c>
      <c r="M34" s="33" t="s">
        <v>47</v>
      </c>
      <c r="N34" s="33" t="s">
        <v>4</v>
      </c>
      <c r="O34" s="34" t="s">
        <v>48</v>
      </c>
    </row>
    <row r="35" spans="3:15" x14ac:dyDescent="0.25">
      <c r="C35" s="44">
        <v>18</v>
      </c>
      <c r="D35" s="30" t="s">
        <v>35</v>
      </c>
      <c r="E35" s="5" t="s">
        <v>9</v>
      </c>
      <c r="F35" s="10" t="s">
        <v>29</v>
      </c>
      <c r="G35" s="5" t="s">
        <v>70</v>
      </c>
      <c r="H35" s="5" t="s">
        <v>37</v>
      </c>
      <c r="I35" s="5" t="s">
        <v>32</v>
      </c>
      <c r="J35" s="31">
        <v>2005</v>
      </c>
      <c r="K35" s="31">
        <f t="shared" ca="1" si="1"/>
        <v>14</v>
      </c>
      <c r="L35" s="32">
        <v>18900</v>
      </c>
      <c r="M35" s="29" t="s">
        <v>33</v>
      </c>
      <c r="N35" s="33" t="s">
        <v>4</v>
      </c>
      <c r="O35" s="34" t="s">
        <v>34</v>
      </c>
    </row>
    <row r="36" spans="3:15" x14ac:dyDescent="0.25">
      <c r="C36" s="44">
        <v>19</v>
      </c>
      <c r="D36" s="30" t="s">
        <v>56</v>
      </c>
      <c r="E36" s="5" t="s">
        <v>13</v>
      </c>
      <c r="F36" s="10" t="s">
        <v>29</v>
      </c>
      <c r="G36" s="5" t="s">
        <v>82</v>
      </c>
      <c r="H36" s="5" t="s">
        <v>31</v>
      </c>
      <c r="I36" s="5" t="s">
        <v>51</v>
      </c>
      <c r="J36" s="31">
        <v>2003</v>
      </c>
      <c r="K36" s="31">
        <f t="shared" ca="1" si="1"/>
        <v>16</v>
      </c>
      <c r="L36" s="32">
        <v>12400</v>
      </c>
      <c r="M36" s="33" t="s">
        <v>47</v>
      </c>
      <c r="N36" s="33" t="s">
        <v>3</v>
      </c>
      <c r="O36" s="34" t="s">
        <v>48</v>
      </c>
    </row>
    <row r="37" spans="3:15" x14ac:dyDescent="0.25">
      <c r="C37" s="44">
        <v>20</v>
      </c>
      <c r="D37" s="30" t="s">
        <v>35</v>
      </c>
      <c r="E37" s="5" t="s">
        <v>7</v>
      </c>
      <c r="F37" s="10" t="s">
        <v>29</v>
      </c>
      <c r="G37" s="5" t="s">
        <v>63</v>
      </c>
      <c r="H37" s="5" t="s">
        <v>37</v>
      </c>
      <c r="I37" s="5" t="s">
        <v>40</v>
      </c>
      <c r="J37" s="31">
        <v>2000</v>
      </c>
      <c r="K37" s="31">
        <f t="shared" ca="1" si="1"/>
        <v>19</v>
      </c>
      <c r="L37" s="32">
        <v>32100</v>
      </c>
      <c r="M37" s="29" t="s">
        <v>44</v>
      </c>
      <c r="N37" s="33" t="s">
        <v>3</v>
      </c>
      <c r="O37" s="34" t="s">
        <v>34</v>
      </c>
    </row>
    <row r="38" spans="3:15" x14ac:dyDescent="0.25">
      <c r="C38" s="44">
        <v>21</v>
      </c>
      <c r="D38" s="30" t="s">
        <v>56</v>
      </c>
      <c r="E38" s="5" t="s">
        <v>14</v>
      </c>
      <c r="F38" s="10" t="s">
        <v>29</v>
      </c>
      <c r="G38" s="5" t="s">
        <v>84</v>
      </c>
      <c r="H38" s="5" t="s">
        <v>50</v>
      </c>
      <c r="I38" s="5" t="s">
        <v>58</v>
      </c>
      <c r="J38" s="31">
        <v>2000</v>
      </c>
      <c r="K38" s="31">
        <f t="shared" ca="1" si="1"/>
        <v>19</v>
      </c>
      <c r="L38" s="32">
        <v>15420</v>
      </c>
      <c r="M38" s="29" t="s">
        <v>38</v>
      </c>
      <c r="N38" s="33" t="s">
        <v>3</v>
      </c>
      <c r="O38" s="34" t="s">
        <v>48</v>
      </c>
    </row>
    <row r="39" spans="3:15" x14ac:dyDescent="0.25">
      <c r="C39" s="44">
        <v>22</v>
      </c>
      <c r="D39" s="30" t="s">
        <v>35</v>
      </c>
      <c r="E39" s="5" t="s">
        <v>15</v>
      </c>
      <c r="F39" s="10" t="s">
        <v>29</v>
      </c>
      <c r="G39" s="5" t="s">
        <v>92</v>
      </c>
      <c r="H39" s="5" t="s">
        <v>50</v>
      </c>
      <c r="I39" s="5" t="s">
        <v>51</v>
      </c>
      <c r="J39" s="31">
        <v>2001</v>
      </c>
      <c r="K39" s="31">
        <f t="shared" ca="1" si="1"/>
        <v>18</v>
      </c>
      <c r="L39" s="32">
        <v>19655</v>
      </c>
      <c r="M39" s="29" t="s">
        <v>33</v>
      </c>
      <c r="N39" s="33" t="s">
        <v>3</v>
      </c>
      <c r="O39" s="34" t="s">
        <v>48</v>
      </c>
    </row>
    <row r="40" spans="3:15" x14ac:dyDescent="0.25">
      <c r="C40" s="44">
        <v>23</v>
      </c>
      <c r="D40" s="30" t="s">
        <v>35</v>
      </c>
      <c r="E40" s="5" t="s">
        <v>8</v>
      </c>
      <c r="F40" s="10" t="s">
        <v>29</v>
      </c>
      <c r="G40" s="5" t="s">
        <v>68</v>
      </c>
      <c r="H40" s="5" t="s">
        <v>50</v>
      </c>
      <c r="I40" s="5" t="s">
        <v>32</v>
      </c>
      <c r="J40" s="31">
        <v>2000</v>
      </c>
      <c r="K40" s="31">
        <f t="shared" ca="1" si="1"/>
        <v>19</v>
      </c>
      <c r="L40" s="32">
        <v>3900</v>
      </c>
      <c r="M40" s="33" t="s">
        <v>47</v>
      </c>
      <c r="N40" s="33" t="s">
        <v>5</v>
      </c>
      <c r="O40" s="34" t="s">
        <v>52</v>
      </c>
    </row>
    <row r="41" spans="3:15" x14ac:dyDescent="0.25">
      <c r="C41" s="44">
        <v>24</v>
      </c>
      <c r="D41" s="30" t="s">
        <v>56</v>
      </c>
      <c r="E41" s="5" t="s">
        <v>16</v>
      </c>
      <c r="F41" s="10" t="s">
        <v>29</v>
      </c>
      <c r="G41" s="5" t="s">
        <v>95</v>
      </c>
      <c r="H41" s="5" t="s">
        <v>31</v>
      </c>
      <c r="I41" s="5" t="s">
        <v>40</v>
      </c>
      <c r="J41" s="31">
        <v>2001</v>
      </c>
      <c r="K41" s="31">
        <f t="shared" ca="1" si="1"/>
        <v>18</v>
      </c>
      <c r="L41" s="32">
        <v>2500</v>
      </c>
      <c r="M41" s="33" t="s">
        <v>47</v>
      </c>
      <c r="N41" s="33" t="s">
        <v>4</v>
      </c>
      <c r="O41" s="34" t="s">
        <v>48</v>
      </c>
    </row>
    <row r="42" spans="3:15" x14ac:dyDescent="0.25">
      <c r="C42" s="44">
        <v>25</v>
      </c>
      <c r="D42" s="30" t="s">
        <v>2</v>
      </c>
      <c r="E42" s="5" t="s">
        <v>6</v>
      </c>
      <c r="F42" s="10" t="s">
        <v>29</v>
      </c>
      <c r="G42" s="5" t="s">
        <v>43</v>
      </c>
      <c r="H42" s="5" t="s">
        <v>31</v>
      </c>
      <c r="I42" s="5" t="s">
        <v>40</v>
      </c>
      <c r="J42" s="31">
        <v>1999</v>
      </c>
      <c r="K42" s="31">
        <f t="shared" ca="1" si="1"/>
        <v>20</v>
      </c>
      <c r="L42" s="32">
        <v>4500</v>
      </c>
      <c r="M42" s="29" t="s">
        <v>44</v>
      </c>
      <c r="N42" s="33" t="s">
        <v>3</v>
      </c>
      <c r="O42" s="34" t="s">
        <v>34</v>
      </c>
    </row>
    <row r="43" spans="3:15" x14ac:dyDescent="0.25">
      <c r="C43" s="44">
        <v>26</v>
      </c>
      <c r="D43" s="30" t="s">
        <v>35</v>
      </c>
      <c r="E43" s="5" t="s">
        <v>6</v>
      </c>
      <c r="F43" s="10" t="s">
        <v>45</v>
      </c>
      <c r="G43" s="5" t="s">
        <v>36</v>
      </c>
      <c r="H43" s="5" t="s">
        <v>37</v>
      </c>
      <c r="I43" s="5" t="s">
        <v>46</v>
      </c>
      <c r="J43" s="31">
        <v>2000</v>
      </c>
      <c r="K43" s="31">
        <f t="shared" ca="1" si="1"/>
        <v>19</v>
      </c>
      <c r="L43" s="32">
        <v>3999</v>
      </c>
      <c r="M43" s="29" t="s">
        <v>38</v>
      </c>
      <c r="N43" s="33" t="s">
        <v>4</v>
      </c>
      <c r="O43" s="34" t="s">
        <v>34</v>
      </c>
    </row>
    <row r="44" spans="3:15" x14ac:dyDescent="0.25">
      <c r="C44" s="44">
        <v>27</v>
      </c>
      <c r="D44" s="30" t="s">
        <v>56</v>
      </c>
      <c r="E44" s="5" t="s">
        <v>7</v>
      </c>
      <c r="F44" s="10" t="s">
        <v>45</v>
      </c>
      <c r="G44" s="5" t="s">
        <v>64</v>
      </c>
      <c r="H44" s="5" t="s">
        <v>65</v>
      </c>
      <c r="I44" s="5" t="s">
        <v>32</v>
      </c>
      <c r="J44" s="31">
        <v>2003</v>
      </c>
      <c r="K44" s="31">
        <f t="shared" ca="1" si="1"/>
        <v>16</v>
      </c>
      <c r="L44" s="32">
        <v>4200</v>
      </c>
      <c r="M44" s="29" t="s">
        <v>41</v>
      </c>
      <c r="N44" s="33" t="s">
        <v>4</v>
      </c>
      <c r="O44" s="34" t="s">
        <v>48</v>
      </c>
    </row>
    <row r="45" spans="3:15" x14ac:dyDescent="0.25">
      <c r="C45" s="44">
        <v>28</v>
      </c>
      <c r="D45" s="30" t="s">
        <v>56</v>
      </c>
      <c r="E45" s="5" t="s">
        <v>7</v>
      </c>
      <c r="F45" s="10" t="s">
        <v>45</v>
      </c>
      <c r="G45" s="5" t="s">
        <v>62</v>
      </c>
      <c r="H45" s="5" t="s">
        <v>31</v>
      </c>
      <c r="I45" s="5" t="s">
        <v>40</v>
      </c>
      <c r="J45" s="31">
        <v>2001</v>
      </c>
      <c r="K45" s="31">
        <f t="shared" ca="1" si="1"/>
        <v>18</v>
      </c>
      <c r="L45" s="32">
        <v>2540</v>
      </c>
      <c r="M45" s="33" t="s">
        <v>47</v>
      </c>
      <c r="N45" s="33" t="s">
        <v>3</v>
      </c>
      <c r="O45" s="34" t="s">
        <v>52</v>
      </c>
    </row>
    <row r="46" spans="3:15" x14ac:dyDescent="0.25">
      <c r="C46" s="44">
        <v>29</v>
      </c>
      <c r="D46" s="30" t="s">
        <v>56</v>
      </c>
      <c r="E46" s="5" t="s">
        <v>16</v>
      </c>
      <c r="F46" s="10" t="s">
        <v>45</v>
      </c>
      <c r="G46" s="5" t="s">
        <v>95</v>
      </c>
      <c r="H46" s="5" t="s">
        <v>31</v>
      </c>
      <c r="I46" s="5" t="s">
        <v>40</v>
      </c>
      <c r="J46" s="31">
        <v>2000</v>
      </c>
      <c r="K46" s="31">
        <f t="shared" ca="1" si="1"/>
        <v>19</v>
      </c>
      <c r="L46" s="32">
        <v>3400</v>
      </c>
      <c r="M46" s="33" t="s">
        <v>47</v>
      </c>
      <c r="N46" s="33" t="s">
        <v>5</v>
      </c>
      <c r="O46" s="34" t="s">
        <v>42</v>
      </c>
    </row>
    <row r="47" spans="3:15" x14ac:dyDescent="0.25">
      <c r="C47" s="44">
        <v>30</v>
      </c>
      <c r="D47" s="30" t="s">
        <v>56</v>
      </c>
      <c r="E47" s="5" t="s">
        <v>14</v>
      </c>
      <c r="F47" s="10" t="s">
        <v>45</v>
      </c>
      <c r="G47" s="5" t="s">
        <v>85</v>
      </c>
      <c r="H47" s="5" t="s">
        <v>37</v>
      </c>
      <c r="I47" s="5" t="s">
        <v>46</v>
      </c>
      <c r="J47" s="31">
        <v>2000</v>
      </c>
      <c r="K47" s="31">
        <f t="shared" ca="1" si="1"/>
        <v>19</v>
      </c>
      <c r="L47" s="32">
        <v>14500</v>
      </c>
      <c r="M47" s="29" t="s">
        <v>33</v>
      </c>
      <c r="N47" s="33" t="s">
        <v>3</v>
      </c>
      <c r="O47" s="34" t="s">
        <v>34</v>
      </c>
    </row>
    <row r="48" spans="3:15" x14ac:dyDescent="0.25">
      <c r="C48" s="44">
        <v>31</v>
      </c>
      <c r="D48" s="30" t="s">
        <v>2</v>
      </c>
      <c r="E48" s="5" t="s">
        <v>12</v>
      </c>
      <c r="F48" s="10" t="s">
        <v>45</v>
      </c>
      <c r="G48" s="5" t="s">
        <v>78</v>
      </c>
      <c r="H48" s="5" t="s">
        <v>31</v>
      </c>
      <c r="I48" s="5" t="s">
        <v>32</v>
      </c>
      <c r="J48" s="31">
        <v>2000</v>
      </c>
      <c r="K48" s="31">
        <f t="shared" ca="1" si="1"/>
        <v>19</v>
      </c>
      <c r="L48" s="32">
        <v>3200</v>
      </c>
      <c r="M48" s="29" t="s">
        <v>44</v>
      </c>
      <c r="N48" s="33" t="s">
        <v>5</v>
      </c>
      <c r="O48" s="34" t="s">
        <v>34</v>
      </c>
    </row>
    <row r="49" spans="3:15" x14ac:dyDescent="0.25">
      <c r="C49" s="44">
        <v>32</v>
      </c>
      <c r="D49" s="30" t="s">
        <v>2</v>
      </c>
      <c r="E49" s="5" t="s">
        <v>11</v>
      </c>
      <c r="F49" s="10" t="s">
        <v>45</v>
      </c>
      <c r="G49" s="5" t="s">
        <v>75</v>
      </c>
      <c r="H49" s="5" t="s">
        <v>31</v>
      </c>
      <c r="I49" s="5" t="s">
        <v>40</v>
      </c>
      <c r="J49" s="31">
        <v>2000</v>
      </c>
      <c r="K49" s="31">
        <f t="shared" ca="1" si="1"/>
        <v>19</v>
      </c>
      <c r="L49" s="32">
        <v>4300</v>
      </c>
      <c r="M49" s="29" t="s">
        <v>38</v>
      </c>
      <c r="N49" s="33" t="s">
        <v>4</v>
      </c>
      <c r="O49" s="34" t="s">
        <v>48</v>
      </c>
    </row>
    <row r="50" spans="3:15" x14ac:dyDescent="0.25">
      <c r="C50" s="44">
        <v>33</v>
      </c>
      <c r="D50" s="30" t="s">
        <v>35</v>
      </c>
      <c r="E50" s="5" t="s">
        <v>12</v>
      </c>
      <c r="F50" s="10" t="s">
        <v>45</v>
      </c>
      <c r="G50" s="5" t="s">
        <v>78</v>
      </c>
      <c r="H50" s="5" t="s">
        <v>31</v>
      </c>
      <c r="I50" s="5" t="s">
        <v>58</v>
      </c>
      <c r="J50" s="31">
        <v>2003</v>
      </c>
      <c r="K50" s="31">
        <f t="shared" ref="K50:K81" ca="1" si="2">YEAR(NOW())-J50</f>
        <v>16</v>
      </c>
      <c r="L50" s="32">
        <v>6700</v>
      </c>
      <c r="M50" s="33" t="s">
        <v>47</v>
      </c>
      <c r="N50" s="33" t="s">
        <v>3</v>
      </c>
      <c r="O50" s="34" t="s">
        <v>48</v>
      </c>
    </row>
    <row r="51" spans="3:15" x14ac:dyDescent="0.25">
      <c r="C51" s="44">
        <v>34</v>
      </c>
      <c r="D51" s="30" t="s">
        <v>35</v>
      </c>
      <c r="E51" s="5" t="s">
        <v>10</v>
      </c>
      <c r="F51" s="10" t="s">
        <v>45</v>
      </c>
      <c r="G51" s="5" t="s">
        <v>73</v>
      </c>
      <c r="H51" s="5" t="s">
        <v>31</v>
      </c>
      <c r="I51" s="5" t="s">
        <v>32</v>
      </c>
      <c r="J51" s="31">
        <v>1999</v>
      </c>
      <c r="K51" s="31">
        <f t="shared" ca="1" si="2"/>
        <v>20</v>
      </c>
      <c r="L51" s="32">
        <v>2000</v>
      </c>
      <c r="M51" s="33" t="s">
        <v>47</v>
      </c>
      <c r="N51" s="33" t="s">
        <v>3</v>
      </c>
      <c r="O51" s="34" t="s">
        <v>52</v>
      </c>
    </row>
    <row r="52" spans="3:15" x14ac:dyDescent="0.25">
      <c r="C52" s="44">
        <v>35</v>
      </c>
      <c r="D52" s="30" t="s">
        <v>56</v>
      </c>
      <c r="E52" s="5" t="s">
        <v>15</v>
      </c>
      <c r="F52" s="10" t="s">
        <v>45</v>
      </c>
      <c r="G52" s="5" t="s">
        <v>90</v>
      </c>
      <c r="H52" s="5" t="s">
        <v>37</v>
      </c>
      <c r="I52" s="5" t="s">
        <v>40</v>
      </c>
      <c r="J52" s="31">
        <v>2003</v>
      </c>
      <c r="K52" s="31">
        <f t="shared" ca="1" si="2"/>
        <v>16</v>
      </c>
      <c r="L52" s="32">
        <v>15400</v>
      </c>
      <c r="M52" s="29" t="s">
        <v>33</v>
      </c>
      <c r="N52" s="33" t="s">
        <v>3</v>
      </c>
      <c r="O52" s="34" t="s">
        <v>34</v>
      </c>
    </row>
    <row r="53" spans="3:15" x14ac:dyDescent="0.25">
      <c r="C53" s="44">
        <v>36</v>
      </c>
      <c r="D53" s="30" t="s">
        <v>2</v>
      </c>
      <c r="E53" s="5" t="s">
        <v>15</v>
      </c>
      <c r="F53" s="10" t="s">
        <v>45</v>
      </c>
      <c r="G53" s="5" t="s">
        <v>90</v>
      </c>
      <c r="H53" s="5" t="s">
        <v>37</v>
      </c>
      <c r="I53" s="5" t="s">
        <v>40</v>
      </c>
      <c r="J53" s="31">
        <v>2000</v>
      </c>
      <c r="K53" s="31">
        <f t="shared" ca="1" si="2"/>
        <v>19</v>
      </c>
      <c r="L53" s="32">
        <v>4200</v>
      </c>
      <c r="M53" s="29" t="s">
        <v>44</v>
      </c>
      <c r="N53" s="33" t="s">
        <v>3</v>
      </c>
      <c r="O53" s="34" t="s">
        <v>34</v>
      </c>
    </row>
    <row r="54" spans="3:15" x14ac:dyDescent="0.25">
      <c r="C54" s="44">
        <v>37</v>
      </c>
      <c r="D54" s="30" t="s">
        <v>35</v>
      </c>
      <c r="E54" s="5" t="s">
        <v>7</v>
      </c>
      <c r="F54" s="10" t="s">
        <v>45</v>
      </c>
      <c r="G54" s="5" t="s">
        <v>63</v>
      </c>
      <c r="H54" s="5" t="s">
        <v>37</v>
      </c>
      <c r="I54" s="5" t="s">
        <v>40</v>
      </c>
      <c r="J54" s="31">
        <v>2001</v>
      </c>
      <c r="K54" s="31">
        <f t="shared" ca="1" si="2"/>
        <v>18</v>
      </c>
      <c r="L54" s="32">
        <v>2540</v>
      </c>
      <c r="M54" s="29" t="s">
        <v>38</v>
      </c>
      <c r="N54" s="33" t="s">
        <v>4</v>
      </c>
      <c r="O54" s="34" t="s">
        <v>42</v>
      </c>
    </row>
    <row r="55" spans="3:15" x14ac:dyDescent="0.25">
      <c r="C55" s="44">
        <v>38</v>
      </c>
      <c r="D55" s="30" t="s">
        <v>56</v>
      </c>
      <c r="E55" s="5" t="s">
        <v>14</v>
      </c>
      <c r="F55" s="10" t="s">
        <v>45</v>
      </c>
      <c r="G55" s="5" t="s">
        <v>86</v>
      </c>
      <c r="H55" s="5" t="s">
        <v>31</v>
      </c>
      <c r="I55" s="5" t="s">
        <v>54</v>
      </c>
      <c r="J55" s="31">
        <v>2001</v>
      </c>
      <c r="K55" s="31">
        <f t="shared" ca="1" si="2"/>
        <v>18</v>
      </c>
      <c r="L55" s="32">
        <v>3400</v>
      </c>
      <c r="M55" s="33" t="s">
        <v>47</v>
      </c>
      <c r="N55" s="33" t="s">
        <v>3</v>
      </c>
      <c r="O55" s="34" t="s">
        <v>34</v>
      </c>
    </row>
    <row r="56" spans="3:15" x14ac:dyDescent="0.25">
      <c r="C56" s="44">
        <v>39</v>
      </c>
      <c r="D56" s="30" t="s">
        <v>56</v>
      </c>
      <c r="E56" s="5" t="s">
        <v>16</v>
      </c>
      <c r="F56" s="10" t="s">
        <v>45</v>
      </c>
      <c r="G56" s="5" t="s">
        <v>96</v>
      </c>
      <c r="H56" s="5" t="s">
        <v>37</v>
      </c>
      <c r="I56" s="5" t="s">
        <v>54</v>
      </c>
      <c r="J56" s="31">
        <v>2003</v>
      </c>
      <c r="K56" s="31">
        <f t="shared" ca="1" si="2"/>
        <v>16</v>
      </c>
      <c r="L56" s="32">
        <v>14500</v>
      </c>
      <c r="M56" s="29" t="s">
        <v>33</v>
      </c>
      <c r="N56" s="33" t="s">
        <v>5</v>
      </c>
      <c r="O56" s="34" t="s">
        <v>48</v>
      </c>
    </row>
    <row r="57" spans="3:15" x14ac:dyDescent="0.25">
      <c r="C57" s="44">
        <v>40</v>
      </c>
      <c r="D57" s="30" t="s">
        <v>35</v>
      </c>
      <c r="E57" s="5" t="s">
        <v>6</v>
      </c>
      <c r="F57" s="10" t="s">
        <v>45</v>
      </c>
      <c r="G57" s="5" t="s">
        <v>30</v>
      </c>
      <c r="H57" s="5" t="s">
        <v>31</v>
      </c>
      <c r="I57" s="5" t="s">
        <v>40</v>
      </c>
      <c r="J57" s="31">
        <v>2000</v>
      </c>
      <c r="K57" s="31">
        <f t="shared" ca="1" si="2"/>
        <v>19</v>
      </c>
      <c r="L57" s="32">
        <v>3200</v>
      </c>
      <c r="M57" s="33" t="s">
        <v>47</v>
      </c>
      <c r="N57" s="33" t="s">
        <v>4</v>
      </c>
      <c r="O57" s="34" t="s">
        <v>48</v>
      </c>
    </row>
    <row r="58" spans="3:15" x14ac:dyDescent="0.25">
      <c r="C58" s="44">
        <v>41</v>
      </c>
      <c r="D58" s="30" t="s">
        <v>2</v>
      </c>
      <c r="E58" s="5" t="s">
        <v>10</v>
      </c>
      <c r="F58" s="10" t="s">
        <v>45</v>
      </c>
      <c r="G58" s="5" t="s">
        <v>72</v>
      </c>
      <c r="H58" s="5" t="s">
        <v>31</v>
      </c>
      <c r="I58" s="5" t="s">
        <v>40</v>
      </c>
      <c r="J58" s="31">
        <v>2004</v>
      </c>
      <c r="K58" s="31">
        <f t="shared" ca="1" si="2"/>
        <v>15</v>
      </c>
      <c r="L58" s="32">
        <v>4300</v>
      </c>
      <c r="M58" s="33" t="s">
        <v>47</v>
      </c>
      <c r="N58" s="33" t="s">
        <v>3</v>
      </c>
      <c r="O58" s="34" t="s">
        <v>34</v>
      </c>
    </row>
    <row r="59" spans="3:15" x14ac:dyDescent="0.25">
      <c r="C59" s="44">
        <v>42</v>
      </c>
      <c r="D59" s="30" t="s">
        <v>35</v>
      </c>
      <c r="E59" s="5" t="s">
        <v>14</v>
      </c>
      <c r="F59" s="10" t="s">
        <v>45</v>
      </c>
      <c r="G59" s="5" t="s">
        <v>86</v>
      </c>
      <c r="H59" s="5" t="s">
        <v>31</v>
      </c>
      <c r="I59" s="5" t="s">
        <v>40</v>
      </c>
      <c r="J59" s="31">
        <v>1999</v>
      </c>
      <c r="K59" s="31">
        <f t="shared" ca="1" si="2"/>
        <v>20</v>
      </c>
      <c r="L59" s="32">
        <v>6700</v>
      </c>
      <c r="M59" s="29" t="s">
        <v>38</v>
      </c>
      <c r="N59" s="33" t="s">
        <v>3</v>
      </c>
      <c r="O59" s="34" t="s">
        <v>48</v>
      </c>
    </row>
    <row r="60" spans="3:15" x14ac:dyDescent="0.25">
      <c r="C60" s="44">
        <v>43</v>
      </c>
      <c r="D60" s="30" t="s">
        <v>56</v>
      </c>
      <c r="E60" s="5" t="s">
        <v>14</v>
      </c>
      <c r="F60" s="10" t="s">
        <v>45</v>
      </c>
      <c r="G60" s="5" t="s">
        <v>87</v>
      </c>
      <c r="H60" s="5" t="s">
        <v>31</v>
      </c>
      <c r="I60" s="5" t="s">
        <v>54</v>
      </c>
      <c r="J60" s="31">
        <v>2000</v>
      </c>
      <c r="K60" s="31">
        <f t="shared" ca="1" si="2"/>
        <v>19</v>
      </c>
      <c r="L60" s="32">
        <v>2000</v>
      </c>
      <c r="M60" s="29" t="s">
        <v>44</v>
      </c>
      <c r="N60" s="33" t="s">
        <v>4</v>
      </c>
      <c r="O60" s="34" t="s">
        <v>52</v>
      </c>
    </row>
    <row r="61" spans="3:15" x14ac:dyDescent="0.25">
      <c r="C61" s="44">
        <v>44</v>
      </c>
      <c r="D61" s="30" t="s">
        <v>35</v>
      </c>
      <c r="E61" s="5" t="s">
        <v>6</v>
      </c>
      <c r="F61" s="10" t="s">
        <v>45</v>
      </c>
      <c r="G61" s="5" t="s">
        <v>49</v>
      </c>
      <c r="H61" s="5" t="s">
        <v>50</v>
      </c>
      <c r="I61" s="5" t="s">
        <v>32</v>
      </c>
      <c r="J61" s="31">
        <v>2003</v>
      </c>
      <c r="K61" s="31">
        <f t="shared" ca="1" si="2"/>
        <v>16</v>
      </c>
      <c r="L61" s="32">
        <v>15400</v>
      </c>
      <c r="M61" s="29" t="s">
        <v>33</v>
      </c>
      <c r="N61" s="33" t="s">
        <v>4</v>
      </c>
      <c r="O61" s="34" t="s">
        <v>48</v>
      </c>
    </row>
    <row r="62" spans="3:15" x14ac:dyDescent="0.25">
      <c r="C62" s="44">
        <v>45</v>
      </c>
      <c r="D62" s="30" t="s">
        <v>35</v>
      </c>
      <c r="E62" s="5" t="s">
        <v>14</v>
      </c>
      <c r="F62" s="10" t="s">
        <v>45</v>
      </c>
      <c r="G62" s="5" t="s">
        <v>88</v>
      </c>
      <c r="H62" s="5" t="s">
        <v>31</v>
      </c>
      <c r="I62" s="5" t="s">
        <v>32</v>
      </c>
      <c r="J62" s="31">
        <v>2004</v>
      </c>
      <c r="K62" s="31">
        <f t="shared" ca="1" si="2"/>
        <v>15</v>
      </c>
      <c r="L62" s="32">
        <v>3999</v>
      </c>
      <c r="M62" s="33" t="s">
        <v>47</v>
      </c>
      <c r="N62" s="33" t="s">
        <v>3</v>
      </c>
      <c r="O62" s="34" t="s">
        <v>34</v>
      </c>
    </row>
    <row r="63" spans="3:15" x14ac:dyDescent="0.25">
      <c r="C63" s="44">
        <v>46</v>
      </c>
      <c r="D63" s="30" t="s">
        <v>56</v>
      </c>
      <c r="E63" s="5" t="s">
        <v>10</v>
      </c>
      <c r="F63" s="10" t="s">
        <v>45</v>
      </c>
      <c r="G63" s="5" t="s">
        <v>74</v>
      </c>
      <c r="H63" s="5" t="s">
        <v>50</v>
      </c>
      <c r="I63" s="5" t="s">
        <v>32</v>
      </c>
      <c r="J63" s="31">
        <v>2001</v>
      </c>
      <c r="K63" s="31">
        <f t="shared" ca="1" si="2"/>
        <v>18</v>
      </c>
      <c r="L63" s="32">
        <v>4200</v>
      </c>
      <c r="M63" s="29" t="s">
        <v>41</v>
      </c>
      <c r="N63" s="33" t="s">
        <v>5</v>
      </c>
      <c r="O63" s="34" t="s">
        <v>48</v>
      </c>
    </row>
    <row r="64" spans="3:15" x14ac:dyDescent="0.25">
      <c r="C64" s="44">
        <v>47</v>
      </c>
      <c r="D64" s="30" t="s">
        <v>2</v>
      </c>
      <c r="E64" s="5" t="s">
        <v>6</v>
      </c>
      <c r="F64" s="10" t="s">
        <v>45</v>
      </c>
      <c r="G64" s="5" t="s">
        <v>30</v>
      </c>
      <c r="H64" s="5" t="s">
        <v>31</v>
      </c>
      <c r="I64" s="5" t="s">
        <v>51</v>
      </c>
      <c r="J64" s="31">
        <v>2000</v>
      </c>
      <c r="K64" s="31">
        <f t="shared" ca="1" si="2"/>
        <v>19</v>
      </c>
      <c r="L64" s="32">
        <v>2540</v>
      </c>
      <c r="M64" s="29" t="s">
        <v>44</v>
      </c>
      <c r="N64" s="33" t="s">
        <v>4</v>
      </c>
      <c r="O64" s="34" t="s">
        <v>52</v>
      </c>
    </row>
    <row r="65" spans="3:15" x14ac:dyDescent="0.25">
      <c r="C65" s="44">
        <v>48</v>
      </c>
      <c r="D65" s="30" t="s">
        <v>35</v>
      </c>
      <c r="E65" s="5" t="s">
        <v>6</v>
      </c>
      <c r="F65" s="10" t="s">
        <v>45</v>
      </c>
      <c r="G65" s="5" t="s">
        <v>53</v>
      </c>
      <c r="H65" s="5" t="s">
        <v>50</v>
      </c>
      <c r="I65" s="5" t="s">
        <v>51</v>
      </c>
      <c r="J65" s="31">
        <v>2003</v>
      </c>
      <c r="K65" s="31">
        <f t="shared" ca="1" si="2"/>
        <v>16</v>
      </c>
      <c r="L65" s="32">
        <v>3400</v>
      </c>
      <c r="M65" s="33" t="s">
        <v>47</v>
      </c>
      <c r="N65" s="33" t="s">
        <v>3</v>
      </c>
      <c r="O65" s="34" t="s">
        <v>48</v>
      </c>
    </row>
    <row r="66" spans="3:15" x14ac:dyDescent="0.25">
      <c r="C66" s="44">
        <v>49</v>
      </c>
      <c r="D66" s="30" t="s">
        <v>56</v>
      </c>
      <c r="E66" s="5" t="s">
        <v>7</v>
      </c>
      <c r="F66" s="10" t="s">
        <v>45</v>
      </c>
      <c r="G66" s="5" t="s">
        <v>62</v>
      </c>
      <c r="H66" s="5" t="s">
        <v>31</v>
      </c>
      <c r="I66" s="5" t="s">
        <v>40</v>
      </c>
      <c r="J66" s="31">
        <v>1999</v>
      </c>
      <c r="K66" s="31">
        <f t="shared" ca="1" si="2"/>
        <v>20</v>
      </c>
      <c r="L66" s="32">
        <v>3400</v>
      </c>
      <c r="M66" s="33" t="s">
        <v>47</v>
      </c>
      <c r="N66" s="33" t="s">
        <v>5</v>
      </c>
      <c r="O66" s="34" t="s">
        <v>34</v>
      </c>
    </row>
    <row r="67" spans="3:15" x14ac:dyDescent="0.25">
      <c r="C67" s="44">
        <v>50</v>
      </c>
      <c r="D67" s="30" t="s">
        <v>56</v>
      </c>
      <c r="E67" s="5" t="s">
        <v>12</v>
      </c>
      <c r="F67" s="10" t="s">
        <v>45</v>
      </c>
      <c r="G67" s="5" t="s">
        <v>78</v>
      </c>
      <c r="H67" s="5" t="s">
        <v>31</v>
      </c>
      <c r="I67" s="5" t="s">
        <v>32</v>
      </c>
      <c r="J67" s="31">
        <v>2001</v>
      </c>
      <c r="K67" s="31">
        <f t="shared" ca="1" si="2"/>
        <v>18</v>
      </c>
      <c r="L67" s="32">
        <v>14500</v>
      </c>
      <c r="M67" s="29" t="s">
        <v>33</v>
      </c>
      <c r="N67" s="33" t="s">
        <v>5</v>
      </c>
      <c r="O67" s="34" t="s">
        <v>48</v>
      </c>
    </row>
    <row r="68" spans="3:15" x14ac:dyDescent="0.25">
      <c r="C68" s="44">
        <v>51</v>
      </c>
      <c r="D68" s="30" t="s">
        <v>35</v>
      </c>
      <c r="E68" s="5" t="s">
        <v>12</v>
      </c>
      <c r="F68" s="10" t="s">
        <v>45</v>
      </c>
      <c r="G68" s="5" t="s">
        <v>78</v>
      </c>
      <c r="H68" s="5" t="s">
        <v>31</v>
      </c>
      <c r="I68" s="5" t="s">
        <v>54</v>
      </c>
      <c r="J68" s="31">
        <v>2005</v>
      </c>
      <c r="K68" s="31">
        <f t="shared" ca="1" si="2"/>
        <v>14</v>
      </c>
      <c r="L68" s="32">
        <v>3200</v>
      </c>
      <c r="M68" s="29" t="s">
        <v>44</v>
      </c>
      <c r="N68" s="33" t="s">
        <v>4</v>
      </c>
      <c r="O68" s="34" t="s">
        <v>34</v>
      </c>
    </row>
    <row r="69" spans="3:15" x14ac:dyDescent="0.25">
      <c r="C69" s="44">
        <v>52</v>
      </c>
      <c r="D69" s="30" t="s">
        <v>35</v>
      </c>
      <c r="E69" s="5" t="s">
        <v>11</v>
      </c>
      <c r="F69" s="10" t="s">
        <v>45</v>
      </c>
      <c r="G69" s="5" t="s">
        <v>76</v>
      </c>
      <c r="H69" s="5" t="s">
        <v>31</v>
      </c>
      <c r="I69" s="5" t="s">
        <v>32</v>
      </c>
      <c r="J69" s="31">
        <v>2000</v>
      </c>
      <c r="K69" s="31">
        <f t="shared" ca="1" si="2"/>
        <v>19</v>
      </c>
      <c r="L69" s="32">
        <v>4300</v>
      </c>
      <c r="M69" s="33" t="s">
        <v>47</v>
      </c>
      <c r="N69" s="33" t="s">
        <v>3</v>
      </c>
      <c r="O69" s="34" t="s">
        <v>42</v>
      </c>
    </row>
    <row r="70" spans="3:15" x14ac:dyDescent="0.25">
      <c r="C70" s="44">
        <v>53</v>
      </c>
      <c r="D70" s="30" t="s">
        <v>56</v>
      </c>
      <c r="E70" s="5" t="s">
        <v>13</v>
      </c>
      <c r="F70" s="10" t="s">
        <v>45</v>
      </c>
      <c r="G70" s="5" t="s">
        <v>82</v>
      </c>
      <c r="H70" s="5" t="s">
        <v>31</v>
      </c>
      <c r="I70" s="5" t="s">
        <v>32</v>
      </c>
      <c r="J70" s="31">
        <v>2006</v>
      </c>
      <c r="K70" s="31">
        <f t="shared" ca="1" si="2"/>
        <v>13</v>
      </c>
      <c r="L70" s="32">
        <v>19900</v>
      </c>
      <c r="M70" s="29" t="s">
        <v>33</v>
      </c>
      <c r="N70" s="33" t="s">
        <v>4</v>
      </c>
      <c r="O70" s="34" t="s">
        <v>48</v>
      </c>
    </row>
    <row r="71" spans="3:15" x14ac:dyDescent="0.25">
      <c r="C71" s="44">
        <v>54</v>
      </c>
      <c r="D71" s="30" t="s">
        <v>35</v>
      </c>
      <c r="E71" s="5" t="s">
        <v>15</v>
      </c>
      <c r="F71" s="10" t="s">
        <v>45</v>
      </c>
      <c r="G71" s="5" t="s">
        <v>89</v>
      </c>
      <c r="H71" s="5" t="s">
        <v>31</v>
      </c>
      <c r="I71" s="5" t="s">
        <v>46</v>
      </c>
      <c r="J71" s="31">
        <v>2001</v>
      </c>
      <c r="K71" s="31">
        <f t="shared" ca="1" si="2"/>
        <v>18</v>
      </c>
      <c r="L71" s="32">
        <v>2500</v>
      </c>
      <c r="M71" s="29" t="s">
        <v>41</v>
      </c>
      <c r="N71" s="33" t="s">
        <v>3</v>
      </c>
      <c r="O71" s="34" t="s">
        <v>52</v>
      </c>
    </row>
    <row r="72" spans="3:15" x14ac:dyDescent="0.25">
      <c r="C72" s="44">
        <v>55</v>
      </c>
      <c r="D72" s="30" t="s">
        <v>35</v>
      </c>
      <c r="E72" s="5" t="s">
        <v>6</v>
      </c>
      <c r="F72" s="10" t="s">
        <v>45</v>
      </c>
      <c r="G72" s="5" t="s">
        <v>43</v>
      </c>
      <c r="H72" s="5" t="s">
        <v>31</v>
      </c>
      <c r="I72" s="5" t="s">
        <v>54</v>
      </c>
      <c r="J72" s="31">
        <v>2001</v>
      </c>
      <c r="K72" s="31">
        <f t="shared" ca="1" si="2"/>
        <v>18</v>
      </c>
      <c r="L72" s="32">
        <v>3420</v>
      </c>
      <c r="M72" s="33" t="s">
        <v>47</v>
      </c>
      <c r="N72" s="33" t="s">
        <v>3</v>
      </c>
      <c r="O72" s="34" t="s">
        <v>34</v>
      </c>
    </row>
    <row r="73" spans="3:15" x14ac:dyDescent="0.25">
      <c r="C73" s="44">
        <v>56</v>
      </c>
      <c r="D73" s="30" t="s">
        <v>56</v>
      </c>
      <c r="E73" s="5" t="s">
        <v>8</v>
      </c>
      <c r="F73" s="10" t="s">
        <v>45</v>
      </c>
      <c r="G73" s="5" t="s">
        <v>69</v>
      </c>
      <c r="H73" s="5" t="s">
        <v>65</v>
      </c>
      <c r="I73" s="5" t="s">
        <v>40</v>
      </c>
      <c r="J73" s="31">
        <v>2006</v>
      </c>
      <c r="K73" s="31">
        <f t="shared" ca="1" si="2"/>
        <v>13</v>
      </c>
      <c r="L73" s="32">
        <v>18900</v>
      </c>
      <c r="M73" s="29" t="s">
        <v>33</v>
      </c>
      <c r="N73" s="33" t="s">
        <v>5</v>
      </c>
      <c r="O73" s="34" t="s">
        <v>34</v>
      </c>
    </row>
    <row r="74" spans="3:15" x14ac:dyDescent="0.25">
      <c r="C74" s="44">
        <v>57</v>
      </c>
      <c r="D74" s="30" t="s">
        <v>2</v>
      </c>
      <c r="E74" s="5" t="s">
        <v>6</v>
      </c>
      <c r="F74" s="10" t="s">
        <v>45</v>
      </c>
      <c r="G74" s="5" t="s">
        <v>36</v>
      </c>
      <c r="H74" s="5" t="s">
        <v>37</v>
      </c>
      <c r="I74" s="5" t="s">
        <v>54</v>
      </c>
      <c r="J74" s="31">
        <v>2000</v>
      </c>
      <c r="K74" s="31">
        <f t="shared" ca="1" si="2"/>
        <v>19</v>
      </c>
      <c r="L74" s="32">
        <v>2540</v>
      </c>
      <c r="M74" s="29" t="s">
        <v>44</v>
      </c>
      <c r="N74" s="33" t="s">
        <v>3</v>
      </c>
      <c r="O74" s="34" t="s">
        <v>52</v>
      </c>
    </row>
    <row r="75" spans="3:15" x14ac:dyDescent="0.25">
      <c r="C75" s="44">
        <v>58</v>
      </c>
      <c r="D75" s="30" t="s">
        <v>2</v>
      </c>
      <c r="E75" s="5" t="s">
        <v>16</v>
      </c>
      <c r="F75" s="10" t="s">
        <v>55</v>
      </c>
      <c r="G75" s="5" t="s">
        <v>96</v>
      </c>
      <c r="H75" s="5" t="s">
        <v>37</v>
      </c>
      <c r="I75" s="5" t="s">
        <v>40</v>
      </c>
      <c r="J75" s="31">
        <v>2003</v>
      </c>
      <c r="K75" s="31">
        <f t="shared" ca="1" si="2"/>
        <v>16</v>
      </c>
      <c r="L75" s="32">
        <v>3400</v>
      </c>
      <c r="M75" s="33" t="s">
        <v>47</v>
      </c>
      <c r="N75" s="33" t="s">
        <v>3</v>
      </c>
      <c r="O75" s="34" t="s">
        <v>48</v>
      </c>
    </row>
    <row r="76" spans="3:15" x14ac:dyDescent="0.25">
      <c r="C76" s="44">
        <v>59</v>
      </c>
      <c r="D76" s="30" t="s">
        <v>35</v>
      </c>
      <c r="E76" s="5" t="s">
        <v>8</v>
      </c>
      <c r="F76" s="10" t="s">
        <v>55</v>
      </c>
      <c r="G76" s="5" t="s">
        <v>68</v>
      </c>
      <c r="H76" s="5" t="s">
        <v>50</v>
      </c>
      <c r="I76" s="5" t="s">
        <v>32</v>
      </c>
      <c r="J76" s="31">
        <v>2001</v>
      </c>
      <c r="K76" s="31">
        <f t="shared" ca="1" si="2"/>
        <v>18</v>
      </c>
      <c r="L76" s="32">
        <v>24500</v>
      </c>
      <c r="M76" s="29" t="s">
        <v>44</v>
      </c>
      <c r="N76" s="33" t="s">
        <v>4</v>
      </c>
      <c r="O76" s="34" t="s">
        <v>42</v>
      </c>
    </row>
    <row r="77" spans="3:15" x14ac:dyDescent="0.25">
      <c r="C77" s="44">
        <v>60</v>
      </c>
      <c r="D77" s="30" t="s">
        <v>56</v>
      </c>
      <c r="E77" s="5" t="s">
        <v>7</v>
      </c>
      <c r="F77" s="10" t="s">
        <v>55</v>
      </c>
      <c r="G77" s="5" t="s">
        <v>61</v>
      </c>
      <c r="H77" s="5" t="s">
        <v>50</v>
      </c>
      <c r="I77" s="5" t="s">
        <v>58</v>
      </c>
      <c r="J77" s="31">
        <v>2001</v>
      </c>
      <c r="K77" s="31">
        <f t="shared" ca="1" si="2"/>
        <v>18</v>
      </c>
      <c r="L77" s="32">
        <v>3200</v>
      </c>
      <c r="M77" s="29" t="s">
        <v>38</v>
      </c>
      <c r="N77" s="33" t="s">
        <v>4</v>
      </c>
      <c r="O77" s="34" t="s">
        <v>34</v>
      </c>
    </row>
    <row r="78" spans="3:15" x14ac:dyDescent="0.25">
      <c r="C78" s="44">
        <v>61</v>
      </c>
      <c r="D78" s="30" t="s">
        <v>35</v>
      </c>
      <c r="E78" s="5" t="s">
        <v>6</v>
      </c>
      <c r="F78" s="10" t="s">
        <v>55</v>
      </c>
      <c r="G78" s="5" t="s">
        <v>30</v>
      </c>
      <c r="H78" s="5" t="s">
        <v>31</v>
      </c>
      <c r="I78" s="5" t="s">
        <v>51</v>
      </c>
      <c r="J78" s="31">
        <v>2006</v>
      </c>
      <c r="K78" s="31">
        <f t="shared" ca="1" si="2"/>
        <v>13</v>
      </c>
      <c r="L78" s="32">
        <v>23450</v>
      </c>
      <c r="M78" s="29" t="s">
        <v>33</v>
      </c>
      <c r="N78" s="33" t="s">
        <v>3</v>
      </c>
      <c r="O78" s="34" t="s">
        <v>34</v>
      </c>
    </row>
    <row r="79" spans="3:15" x14ac:dyDescent="0.25">
      <c r="C79" s="44">
        <v>62</v>
      </c>
      <c r="D79" s="30" t="s">
        <v>56</v>
      </c>
      <c r="E79" s="5" t="s">
        <v>12</v>
      </c>
      <c r="F79" s="10" t="s">
        <v>55</v>
      </c>
      <c r="G79" s="5" t="s">
        <v>79</v>
      </c>
      <c r="H79" s="5" t="s">
        <v>37</v>
      </c>
      <c r="I79" s="5" t="s">
        <v>54</v>
      </c>
      <c r="J79" s="31">
        <v>2000</v>
      </c>
      <c r="K79" s="31">
        <f t="shared" ca="1" si="2"/>
        <v>19</v>
      </c>
      <c r="L79" s="32">
        <v>3420</v>
      </c>
      <c r="M79" s="33" t="s">
        <v>47</v>
      </c>
      <c r="N79" s="33" t="s">
        <v>5</v>
      </c>
      <c r="O79" s="34" t="s">
        <v>48</v>
      </c>
    </row>
    <row r="80" spans="3:15" x14ac:dyDescent="0.25">
      <c r="C80" s="44">
        <v>63</v>
      </c>
      <c r="D80" s="30" t="s">
        <v>35</v>
      </c>
      <c r="E80" s="5" t="s">
        <v>11</v>
      </c>
      <c r="F80" s="10" t="s">
        <v>55</v>
      </c>
      <c r="G80" s="5" t="s">
        <v>77</v>
      </c>
      <c r="H80" s="5" t="s">
        <v>50</v>
      </c>
      <c r="I80" s="5" t="s">
        <v>40</v>
      </c>
      <c r="J80" s="31">
        <v>2000</v>
      </c>
      <c r="K80" s="31">
        <f t="shared" ca="1" si="2"/>
        <v>19</v>
      </c>
      <c r="L80" s="32">
        <v>5700</v>
      </c>
      <c r="M80" s="33" t="s">
        <v>47</v>
      </c>
      <c r="N80" s="33" t="s">
        <v>3</v>
      </c>
      <c r="O80" s="34" t="s">
        <v>34</v>
      </c>
    </row>
    <row r="81" spans="3:15" x14ac:dyDescent="0.25">
      <c r="C81" s="44">
        <v>64</v>
      </c>
      <c r="D81" s="30" t="s">
        <v>2</v>
      </c>
      <c r="E81" s="5" t="s">
        <v>15</v>
      </c>
      <c r="F81" s="10" t="s">
        <v>55</v>
      </c>
      <c r="G81" s="5" t="s">
        <v>91</v>
      </c>
      <c r="H81" s="5" t="s">
        <v>31</v>
      </c>
      <c r="I81" s="5" t="s">
        <v>40</v>
      </c>
      <c r="J81" s="31">
        <v>1999</v>
      </c>
      <c r="K81" s="31">
        <f t="shared" ca="1" si="2"/>
        <v>20</v>
      </c>
      <c r="L81" s="32">
        <v>2540</v>
      </c>
      <c r="M81" s="29" t="s">
        <v>38</v>
      </c>
      <c r="N81" s="33" t="s">
        <v>4</v>
      </c>
      <c r="O81" s="34" t="s">
        <v>34</v>
      </c>
    </row>
    <row r="82" spans="3:15" x14ac:dyDescent="0.25">
      <c r="C82" s="44">
        <v>65</v>
      </c>
      <c r="D82" s="30" t="s">
        <v>56</v>
      </c>
      <c r="E82" s="5" t="s">
        <v>6</v>
      </c>
      <c r="F82" s="10" t="s">
        <v>55</v>
      </c>
      <c r="G82" s="5" t="s">
        <v>43</v>
      </c>
      <c r="H82" s="5" t="s">
        <v>31</v>
      </c>
      <c r="I82" s="5" t="s">
        <v>32</v>
      </c>
      <c r="J82" s="31">
        <v>2001</v>
      </c>
      <c r="K82" s="31">
        <f t="shared" ref="K82:K113" ca="1" si="3">YEAR(NOW())-J82</f>
        <v>18</v>
      </c>
      <c r="L82" s="32">
        <v>13400</v>
      </c>
      <c r="M82" s="29" t="s">
        <v>33</v>
      </c>
      <c r="N82" s="33" t="s">
        <v>5</v>
      </c>
      <c r="O82" s="34" t="s">
        <v>42</v>
      </c>
    </row>
    <row r="83" spans="3:15" x14ac:dyDescent="0.25">
      <c r="C83" s="44">
        <v>66</v>
      </c>
      <c r="D83" s="30" t="s">
        <v>56</v>
      </c>
      <c r="E83" s="5" t="s">
        <v>7</v>
      </c>
      <c r="F83" s="10" t="s">
        <v>55</v>
      </c>
      <c r="G83" s="5" t="s">
        <v>63</v>
      </c>
      <c r="H83" s="5" t="s">
        <v>37</v>
      </c>
      <c r="I83" s="5" t="s">
        <v>46</v>
      </c>
      <c r="J83" s="31">
        <v>2006</v>
      </c>
      <c r="K83" s="31">
        <f t="shared" ca="1" si="3"/>
        <v>13</v>
      </c>
      <c r="L83" s="32">
        <v>4300</v>
      </c>
      <c r="M83" s="33" t="s">
        <v>47</v>
      </c>
      <c r="N83" s="33" t="s">
        <v>3</v>
      </c>
      <c r="O83" s="34" t="s">
        <v>48</v>
      </c>
    </row>
    <row r="84" spans="3:15" x14ac:dyDescent="0.25">
      <c r="C84" s="44">
        <v>67</v>
      </c>
      <c r="D84" s="30" t="s">
        <v>56</v>
      </c>
      <c r="E84" s="5" t="s">
        <v>16</v>
      </c>
      <c r="F84" s="10" t="s">
        <v>55</v>
      </c>
      <c r="G84" s="5" t="s">
        <v>96</v>
      </c>
      <c r="H84" s="5" t="s">
        <v>37</v>
      </c>
      <c r="I84" s="5" t="s">
        <v>51</v>
      </c>
      <c r="J84" s="31">
        <v>1999</v>
      </c>
      <c r="K84" s="31">
        <f t="shared" ca="1" si="3"/>
        <v>20</v>
      </c>
      <c r="L84" s="32">
        <v>6700</v>
      </c>
      <c r="M84" s="29" t="s">
        <v>33</v>
      </c>
      <c r="N84" s="33" t="s">
        <v>3</v>
      </c>
      <c r="O84" s="34" t="s">
        <v>48</v>
      </c>
    </row>
    <row r="85" spans="3:15" x14ac:dyDescent="0.25">
      <c r="C85" s="44">
        <v>68</v>
      </c>
      <c r="D85" s="30" t="s">
        <v>56</v>
      </c>
      <c r="E85" s="5" t="s">
        <v>12</v>
      </c>
      <c r="F85" s="10" t="s">
        <v>55</v>
      </c>
      <c r="G85" s="5" t="s">
        <v>80</v>
      </c>
      <c r="H85" s="5" t="s">
        <v>65</v>
      </c>
      <c r="I85" s="5" t="s">
        <v>40</v>
      </c>
      <c r="J85" s="31">
        <v>2000</v>
      </c>
      <c r="K85" s="31">
        <f t="shared" ca="1" si="3"/>
        <v>19</v>
      </c>
      <c r="L85" s="32">
        <v>2000</v>
      </c>
      <c r="M85" s="33" t="s">
        <v>47</v>
      </c>
      <c r="N85" s="33" t="s">
        <v>3</v>
      </c>
      <c r="O85" s="34" t="s">
        <v>34</v>
      </c>
    </row>
    <row r="86" spans="3:15" x14ac:dyDescent="0.25">
      <c r="C86" s="44">
        <v>69</v>
      </c>
      <c r="D86" s="30" t="s">
        <v>2</v>
      </c>
      <c r="E86" s="5" t="s">
        <v>6</v>
      </c>
      <c r="F86" s="10" t="s">
        <v>55</v>
      </c>
      <c r="G86" s="5" t="s">
        <v>43</v>
      </c>
      <c r="H86" s="5" t="s">
        <v>31</v>
      </c>
      <c r="I86" s="5" t="s">
        <v>40</v>
      </c>
      <c r="J86" s="31">
        <v>2001</v>
      </c>
      <c r="K86" s="31">
        <f t="shared" ca="1" si="3"/>
        <v>18</v>
      </c>
      <c r="L86" s="32">
        <v>15400</v>
      </c>
      <c r="M86" s="29" t="s">
        <v>41</v>
      </c>
      <c r="N86" s="33" t="s">
        <v>3</v>
      </c>
      <c r="O86" s="34" t="s">
        <v>48</v>
      </c>
    </row>
    <row r="87" spans="3:15" x14ac:dyDescent="0.25">
      <c r="C87" s="44">
        <v>70</v>
      </c>
      <c r="D87" s="30" t="s">
        <v>35</v>
      </c>
      <c r="E87" s="5" t="s">
        <v>13</v>
      </c>
      <c r="F87" s="10" t="s">
        <v>55</v>
      </c>
      <c r="G87" s="5" t="s">
        <v>82</v>
      </c>
      <c r="H87" s="5" t="s">
        <v>37</v>
      </c>
      <c r="I87" s="5" t="s">
        <v>40</v>
      </c>
      <c r="J87" s="31">
        <v>2000</v>
      </c>
      <c r="K87" s="31">
        <f t="shared" ca="1" si="3"/>
        <v>19</v>
      </c>
      <c r="L87" s="32">
        <v>3999</v>
      </c>
      <c r="M87" s="33" t="s">
        <v>47</v>
      </c>
      <c r="N87" s="33" t="s">
        <v>5</v>
      </c>
      <c r="O87" s="34" t="s">
        <v>48</v>
      </c>
    </row>
    <row r="88" spans="3:15" x14ac:dyDescent="0.25">
      <c r="C88" s="44">
        <v>71</v>
      </c>
      <c r="D88" s="30" t="s">
        <v>35</v>
      </c>
      <c r="E88" s="5" t="s">
        <v>15</v>
      </c>
      <c r="F88" s="10" t="s">
        <v>55</v>
      </c>
      <c r="G88" s="5" t="s">
        <v>93</v>
      </c>
      <c r="H88" s="5" t="s">
        <v>37</v>
      </c>
      <c r="I88" s="5" t="s">
        <v>32</v>
      </c>
      <c r="J88" s="31">
        <v>2000</v>
      </c>
      <c r="K88" s="31">
        <f t="shared" ca="1" si="3"/>
        <v>19</v>
      </c>
      <c r="L88" s="32">
        <v>4200</v>
      </c>
      <c r="M88" s="29" t="s">
        <v>44</v>
      </c>
      <c r="N88" s="33" t="s">
        <v>4</v>
      </c>
      <c r="O88" s="34" t="s">
        <v>52</v>
      </c>
    </row>
    <row r="89" spans="3:15" x14ac:dyDescent="0.25">
      <c r="C89" s="44">
        <v>72</v>
      </c>
      <c r="D89" s="30" t="s">
        <v>56</v>
      </c>
      <c r="E89" s="5" t="s">
        <v>16</v>
      </c>
      <c r="F89" s="10" t="s">
        <v>55</v>
      </c>
      <c r="G89" s="5" t="s">
        <v>97</v>
      </c>
      <c r="H89" s="5" t="s">
        <v>65</v>
      </c>
      <c r="I89" s="5" t="s">
        <v>54</v>
      </c>
      <c r="J89" s="31">
        <v>2003</v>
      </c>
      <c r="K89" s="31">
        <f t="shared" ca="1" si="3"/>
        <v>16</v>
      </c>
      <c r="L89" s="32">
        <v>23400</v>
      </c>
      <c r="M89" s="29" t="s">
        <v>41</v>
      </c>
      <c r="N89" s="33" t="s">
        <v>3</v>
      </c>
      <c r="O89" s="34" t="s">
        <v>48</v>
      </c>
    </row>
    <row r="90" spans="3:15" x14ac:dyDescent="0.25">
      <c r="C90" s="44">
        <v>73</v>
      </c>
      <c r="D90" s="30" t="s">
        <v>35</v>
      </c>
      <c r="E90" s="5" t="s">
        <v>12</v>
      </c>
      <c r="F90" s="10" t="s">
        <v>55</v>
      </c>
      <c r="G90" s="5" t="s">
        <v>79</v>
      </c>
      <c r="H90" s="5" t="s">
        <v>37</v>
      </c>
      <c r="I90" s="5" t="s">
        <v>40</v>
      </c>
      <c r="J90" s="31">
        <v>2007</v>
      </c>
      <c r="K90" s="31">
        <f t="shared" ca="1" si="3"/>
        <v>12</v>
      </c>
      <c r="L90" s="32">
        <v>19500</v>
      </c>
      <c r="M90" s="29" t="s">
        <v>44</v>
      </c>
      <c r="N90" s="33" t="s">
        <v>5</v>
      </c>
      <c r="O90" s="34" t="s">
        <v>48</v>
      </c>
    </row>
    <row r="91" spans="3:15" x14ac:dyDescent="0.25">
      <c r="C91" s="44">
        <v>74</v>
      </c>
      <c r="D91" s="30" t="s">
        <v>35</v>
      </c>
      <c r="E91" s="5" t="s">
        <v>7</v>
      </c>
      <c r="F91" s="10" t="s">
        <v>55</v>
      </c>
      <c r="G91" s="5" t="s">
        <v>62</v>
      </c>
      <c r="H91" s="5" t="s">
        <v>31</v>
      </c>
      <c r="I91" s="5" t="s">
        <v>32</v>
      </c>
      <c r="J91" s="31">
        <v>2000</v>
      </c>
      <c r="K91" s="31">
        <f t="shared" ca="1" si="3"/>
        <v>19</v>
      </c>
      <c r="L91" s="32">
        <v>3400</v>
      </c>
      <c r="M91" s="29" t="s">
        <v>38</v>
      </c>
      <c r="N91" s="33" t="s">
        <v>4</v>
      </c>
      <c r="O91" s="34" t="s">
        <v>34</v>
      </c>
    </row>
    <row r="92" spans="3:15" x14ac:dyDescent="0.25">
      <c r="C92" s="44">
        <v>75</v>
      </c>
      <c r="D92" s="30" t="s">
        <v>56</v>
      </c>
      <c r="E92" s="5" t="s">
        <v>12</v>
      </c>
      <c r="F92" s="10" t="s">
        <v>55</v>
      </c>
      <c r="G92" s="5" t="s">
        <v>78</v>
      </c>
      <c r="H92" s="5" t="s">
        <v>31</v>
      </c>
      <c r="I92" s="5" t="s">
        <v>32</v>
      </c>
      <c r="J92" s="31">
        <v>2007</v>
      </c>
      <c r="K92" s="31">
        <f t="shared" ca="1" si="3"/>
        <v>12</v>
      </c>
      <c r="L92" s="32">
        <v>15600</v>
      </c>
      <c r="M92" s="29" t="s">
        <v>38</v>
      </c>
      <c r="N92" s="33" t="s">
        <v>3</v>
      </c>
      <c r="O92" s="34" t="s">
        <v>34</v>
      </c>
    </row>
    <row r="93" spans="3:15" x14ac:dyDescent="0.25">
      <c r="C93" s="44">
        <v>76</v>
      </c>
      <c r="D93" s="30" t="s">
        <v>2</v>
      </c>
      <c r="E93" s="5" t="s">
        <v>7</v>
      </c>
      <c r="F93" s="10" t="s">
        <v>55</v>
      </c>
      <c r="G93" s="5" t="s">
        <v>66</v>
      </c>
      <c r="H93" s="5" t="s">
        <v>31</v>
      </c>
      <c r="I93" s="5" t="s">
        <v>58</v>
      </c>
      <c r="J93" s="31">
        <v>2001</v>
      </c>
      <c r="K93" s="31">
        <f t="shared" ca="1" si="3"/>
        <v>18</v>
      </c>
      <c r="L93" s="32">
        <v>4220</v>
      </c>
      <c r="M93" s="33" t="s">
        <v>47</v>
      </c>
      <c r="N93" s="33" t="s">
        <v>3</v>
      </c>
      <c r="O93" s="34" t="s">
        <v>42</v>
      </c>
    </row>
    <row r="94" spans="3:15" x14ac:dyDescent="0.25">
      <c r="C94" s="44">
        <v>77</v>
      </c>
      <c r="D94" s="30" t="s">
        <v>2</v>
      </c>
      <c r="E94" s="5" t="s">
        <v>6</v>
      </c>
      <c r="F94" s="10" t="s">
        <v>55</v>
      </c>
      <c r="G94" s="5" t="s">
        <v>39</v>
      </c>
      <c r="H94" s="5" t="s">
        <v>37</v>
      </c>
      <c r="I94" s="5" t="s">
        <v>40</v>
      </c>
      <c r="J94" s="31">
        <v>2000</v>
      </c>
      <c r="K94" s="31">
        <f t="shared" ca="1" si="3"/>
        <v>19</v>
      </c>
      <c r="L94" s="32">
        <v>5900</v>
      </c>
      <c r="M94" s="29" t="s">
        <v>33</v>
      </c>
      <c r="N94" s="33" t="s">
        <v>4</v>
      </c>
      <c r="O94" s="34" t="s">
        <v>48</v>
      </c>
    </row>
    <row r="95" spans="3:15" x14ac:dyDescent="0.25">
      <c r="C95" s="44">
        <v>78</v>
      </c>
      <c r="D95" s="30" t="s">
        <v>35</v>
      </c>
      <c r="E95" s="5" t="s">
        <v>15</v>
      </c>
      <c r="F95" s="10" t="s">
        <v>55</v>
      </c>
      <c r="G95" s="5" t="s">
        <v>91</v>
      </c>
      <c r="H95" s="5" t="s">
        <v>31</v>
      </c>
      <c r="I95" s="5" t="s">
        <v>51</v>
      </c>
      <c r="J95" s="31">
        <v>1999</v>
      </c>
      <c r="K95" s="31">
        <f t="shared" ca="1" si="3"/>
        <v>20</v>
      </c>
      <c r="L95" s="32">
        <v>1999</v>
      </c>
      <c r="M95" s="33" t="s">
        <v>47</v>
      </c>
      <c r="N95" s="33" t="s">
        <v>4</v>
      </c>
      <c r="O95" s="34" t="s">
        <v>48</v>
      </c>
    </row>
    <row r="96" spans="3:15" x14ac:dyDescent="0.25">
      <c r="C96" s="44">
        <v>79</v>
      </c>
      <c r="D96" s="30" t="s">
        <v>56</v>
      </c>
      <c r="E96" s="5" t="s">
        <v>15</v>
      </c>
      <c r="F96" s="10" t="s">
        <v>55</v>
      </c>
      <c r="G96" s="5" t="s">
        <v>89</v>
      </c>
      <c r="H96" s="5" t="s">
        <v>65</v>
      </c>
      <c r="I96" s="5" t="s">
        <v>32</v>
      </c>
      <c r="J96" s="31">
        <v>2007</v>
      </c>
      <c r="K96" s="31">
        <f t="shared" ca="1" si="3"/>
        <v>12</v>
      </c>
      <c r="L96" s="32">
        <v>24500</v>
      </c>
      <c r="M96" s="29" t="s">
        <v>41</v>
      </c>
      <c r="N96" s="33" t="s">
        <v>3</v>
      </c>
      <c r="O96" s="34" t="s">
        <v>42</v>
      </c>
    </row>
    <row r="97" spans="3:15" x14ac:dyDescent="0.25">
      <c r="C97" s="44">
        <v>80</v>
      </c>
      <c r="D97" s="30" t="s">
        <v>35</v>
      </c>
      <c r="E97" s="5" t="s">
        <v>10</v>
      </c>
      <c r="F97" s="10" t="s">
        <v>55</v>
      </c>
      <c r="G97" s="5" t="s">
        <v>73</v>
      </c>
      <c r="H97" s="5" t="s">
        <v>31</v>
      </c>
      <c r="I97" s="5" t="s">
        <v>32</v>
      </c>
      <c r="J97" s="31">
        <v>2001</v>
      </c>
      <c r="K97" s="31">
        <f t="shared" ca="1" si="3"/>
        <v>18</v>
      </c>
      <c r="L97" s="32">
        <v>1200</v>
      </c>
      <c r="M97" s="29" t="s">
        <v>44</v>
      </c>
      <c r="N97" s="33" t="s">
        <v>3</v>
      </c>
      <c r="O97" s="34" t="s">
        <v>52</v>
      </c>
    </row>
    <row r="98" spans="3:15" x14ac:dyDescent="0.25">
      <c r="C98" s="44">
        <v>81</v>
      </c>
      <c r="D98" s="30" t="s">
        <v>35</v>
      </c>
      <c r="E98" s="5" t="s">
        <v>16</v>
      </c>
      <c r="F98" s="10" t="s">
        <v>55</v>
      </c>
      <c r="G98" s="5" t="s">
        <v>94</v>
      </c>
      <c r="H98" s="5" t="s">
        <v>50</v>
      </c>
      <c r="I98" s="5" t="s">
        <v>32</v>
      </c>
      <c r="J98" s="31">
        <v>2005</v>
      </c>
      <c r="K98" s="31">
        <f t="shared" ca="1" si="3"/>
        <v>14</v>
      </c>
      <c r="L98" s="32">
        <v>34222</v>
      </c>
      <c r="M98" s="29" t="s">
        <v>41</v>
      </c>
      <c r="N98" s="33" t="s">
        <v>3</v>
      </c>
      <c r="O98" s="34" t="s">
        <v>48</v>
      </c>
    </row>
    <row r="99" spans="3:15" x14ac:dyDescent="0.25">
      <c r="C99" s="44">
        <v>82</v>
      </c>
      <c r="D99" s="30" t="s">
        <v>56</v>
      </c>
      <c r="E99" s="5" t="s">
        <v>11</v>
      </c>
      <c r="F99" s="10" t="s">
        <v>55</v>
      </c>
      <c r="G99" s="5" t="s">
        <v>75</v>
      </c>
      <c r="H99" s="5" t="s">
        <v>31</v>
      </c>
      <c r="I99" s="5" t="s">
        <v>32</v>
      </c>
      <c r="J99" s="31">
        <v>2001</v>
      </c>
      <c r="K99" s="31">
        <f t="shared" ca="1" si="3"/>
        <v>18</v>
      </c>
      <c r="L99" s="32">
        <v>3800</v>
      </c>
      <c r="M99" s="29" t="s">
        <v>41</v>
      </c>
      <c r="N99" s="33" t="s">
        <v>4</v>
      </c>
      <c r="O99" s="34" t="s">
        <v>48</v>
      </c>
    </row>
    <row r="100" spans="3:15" x14ac:dyDescent="0.25">
      <c r="C100" s="44">
        <v>83</v>
      </c>
      <c r="D100" s="30" t="s">
        <v>2</v>
      </c>
      <c r="E100" s="5" t="s">
        <v>8</v>
      </c>
      <c r="F100" s="10" t="s">
        <v>55</v>
      </c>
      <c r="G100" s="5" t="s">
        <v>68</v>
      </c>
      <c r="H100" s="5" t="s">
        <v>50</v>
      </c>
      <c r="I100" s="5" t="s">
        <v>54</v>
      </c>
      <c r="J100" s="31">
        <v>2004</v>
      </c>
      <c r="K100" s="31">
        <f t="shared" ca="1" si="3"/>
        <v>15</v>
      </c>
      <c r="L100" s="32">
        <v>8300</v>
      </c>
      <c r="M100" s="29" t="s">
        <v>38</v>
      </c>
      <c r="N100" s="33" t="s">
        <v>4</v>
      </c>
      <c r="O100" s="34" t="s">
        <v>34</v>
      </c>
    </row>
    <row r="101" spans="3:15" x14ac:dyDescent="0.25">
      <c r="C101" s="44">
        <v>84</v>
      </c>
      <c r="D101" s="30" t="s">
        <v>35</v>
      </c>
      <c r="E101" s="5" t="s">
        <v>6</v>
      </c>
      <c r="F101" s="10" t="s">
        <v>55</v>
      </c>
      <c r="G101" s="5" t="s">
        <v>57</v>
      </c>
      <c r="H101" s="5" t="s">
        <v>31</v>
      </c>
      <c r="I101" s="5" t="s">
        <v>51</v>
      </c>
      <c r="J101" s="31">
        <v>2000</v>
      </c>
      <c r="K101" s="31">
        <f t="shared" ca="1" si="3"/>
        <v>19</v>
      </c>
      <c r="L101" s="32">
        <v>2090</v>
      </c>
      <c r="M101" s="29" t="s">
        <v>44</v>
      </c>
      <c r="N101" s="33" t="s">
        <v>3</v>
      </c>
      <c r="O101" s="34" t="s">
        <v>42</v>
      </c>
    </row>
    <row r="102" spans="3:15" x14ac:dyDescent="0.25">
      <c r="C102" s="44">
        <v>85</v>
      </c>
      <c r="D102" s="30" t="s">
        <v>56</v>
      </c>
      <c r="E102" s="5" t="s">
        <v>12</v>
      </c>
      <c r="F102" s="10" t="s">
        <v>55</v>
      </c>
      <c r="G102" s="5" t="s">
        <v>79</v>
      </c>
      <c r="H102" s="5" t="s">
        <v>37</v>
      </c>
      <c r="I102" s="5" t="s">
        <v>32</v>
      </c>
      <c r="J102" s="31">
        <v>2005</v>
      </c>
      <c r="K102" s="31">
        <f t="shared" ca="1" si="3"/>
        <v>14</v>
      </c>
      <c r="L102" s="32">
        <v>29500</v>
      </c>
      <c r="M102" s="29" t="s">
        <v>33</v>
      </c>
      <c r="N102" s="33" t="s">
        <v>4</v>
      </c>
      <c r="O102" s="34" t="s">
        <v>34</v>
      </c>
    </row>
    <row r="103" spans="3:15" x14ac:dyDescent="0.25">
      <c r="C103" s="44">
        <v>86</v>
      </c>
      <c r="D103" s="30" t="s">
        <v>56</v>
      </c>
      <c r="E103" s="5" t="s">
        <v>11</v>
      </c>
      <c r="F103" s="10" t="s">
        <v>55</v>
      </c>
      <c r="G103" s="5" t="s">
        <v>77</v>
      </c>
      <c r="H103" s="5" t="s">
        <v>50</v>
      </c>
      <c r="I103" s="5" t="s">
        <v>40</v>
      </c>
      <c r="J103" s="31">
        <v>2003</v>
      </c>
      <c r="K103" s="31">
        <f t="shared" ca="1" si="3"/>
        <v>16</v>
      </c>
      <c r="L103" s="32">
        <v>18900</v>
      </c>
      <c r="M103" s="29" t="s">
        <v>33</v>
      </c>
      <c r="N103" s="33" t="s">
        <v>3</v>
      </c>
      <c r="O103" s="34" t="s">
        <v>34</v>
      </c>
    </row>
    <row r="104" spans="3:15" x14ac:dyDescent="0.25">
      <c r="C104" s="44">
        <v>87</v>
      </c>
      <c r="D104" s="30" t="s">
        <v>56</v>
      </c>
      <c r="E104" s="5" t="s">
        <v>15</v>
      </c>
      <c r="F104" s="10" t="s">
        <v>55</v>
      </c>
      <c r="G104" s="5" t="s">
        <v>91</v>
      </c>
      <c r="H104" s="5" t="s">
        <v>31</v>
      </c>
      <c r="I104" s="5" t="s">
        <v>32</v>
      </c>
      <c r="J104" s="31">
        <v>2001</v>
      </c>
      <c r="K104" s="31">
        <f t="shared" ca="1" si="3"/>
        <v>18</v>
      </c>
      <c r="L104" s="32">
        <v>3500</v>
      </c>
      <c r="M104" s="33" t="s">
        <v>47</v>
      </c>
      <c r="N104" s="33" t="s">
        <v>3</v>
      </c>
      <c r="O104" s="34" t="s">
        <v>48</v>
      </c>
    </row>
    <row r="105" spans="3:15" x14ac:dyDescent="0.25">
      <c r="C105" s="44">
        <v>88</v>
      </c>
      <c r="D105" s="30" t="s">
        <v>35</v>
      </c>
      <c r="E105" s="5" t="s">
        <v>6</v>
      </c>
      <c r="F105" s="10" t="s">
        <v>55</v>
      </c>
      <c r="G105" s="5" t="s">
        <v>57</v>
      </c>
      <c r="H105" s="5" t="s">
        <v>31</v>
      </c>
      <c r="I105" s="5" t="s">
        <v>46</v>
      </c>
      <c r="J105" s="31">
        <v>2004</v>
      </c>
      <c r="K105" s="31">
        <f t="shared" ca="1" si="3"/>
        <v>15</v>
      </c>
      <c r="L105" s="32">
        <v>4500</v>
      </c>
      <c r="M105" s="29" t="s">
        <v>44</v>
      </c>
      <c r="N105" s="33" t="s">
        <v>5</v>
      </c>
      <c r="O105" s="34" t="s">
        <v>42</v>
      </c>
    </row>
    <row r="106" spans="3:15" x14ac:dyDescent="0.25">
      <c r="C106" s="44">
        <v>89</v>
      </c>
      <c r="D106" s="30" t="s">
        <v>35</v>
      </c>
      <c r="E106" s="5" t="s">
        <v>7</v>
      </c>
      <c r="F106" s="10" t="s">
        <v>55</v>
      </c>
      <c r="G106" s="5" t="s">
        <v>67</v>
      </c>
      <c r="H106" s="5" t="s">
        <v>37</v>
      </c>
      <c r="I106" s="5" t="s">
        <v>54</v>
      </c>
      <c r="J106" s="31">
        <v>2000</v>
      </c>
      <c r="K106" s="31">
        <f t="shared" ca="1" si="3"/>
        <v>19</v>
      </c>
      <c r="L106" s="32">
        <v>5600</v>
      </c>
      <c r="M106" s="29" t="s">
        <v>38</v>
      </c>
      <c r="N106" s="33" t="s">
        <v>4</v>
      </c>
      <c r="O106" s="34" t="s">
        <v>48</v>
      </c>
    </row>
    <row r="107" spans="3:15" x14ac:dyDescent="0.25">
      <c r="C107" s="44">
        <v>90</v>
      </c>
      <c r="D107" s="30" t="s">
        <v>35</v>
      </c>
      <c r="E107" s="5" t="s">
        <v>16</v>
      </c>
      <c r="F107" s="10" t="s">
        <v>55</v>
      </c>
      <c r="G107" s="5" t="s">
        <v>96</v>
      </c>
      <c r="H107" s="5" t="s">
        <v>37</v>
      </c>
      <c r="I107" s="5" t="s">
        <v>32</v>
      </c>
      <c r="J107" s="31">
        <v>1999</v>
      </c>
      <c r="K107" s="31">
        <f t="shared" ca="1" si="3"/>
        <v>20</v>
      </c>
      <c r="L107" s="32">
        <v>2400</v>
      </c>
      <c r="M107" s="33" t="s">
        <v>47</v>
      </c>
      <c r="N107" s="33" t="s">
        <v>3</v>
      </c>
      <c r="O107" s="34" t="s">
        <v>52</v>
      </c>
    </row>
    <row r="108" spans="3:15" x14ac:dyDescent="0.25">
      <c r="C108" s="44">
        <v>91</v>
      </c>
      <c r="D108" s="30" t="s">
        <v>56</v>
      </c>
      <c r="E108" s="5" t="s">
        <v>12</v>
      </c>
      <c r="F108" s="10" t="s">
        <v>55</v>
      </c>
      <c r="G108" s="5" t="s">
        <v>80</v>
      </c>
      <c r="H108" s="5" t="s">
        <v>65</v>
      </c>
      <c r="I108" s="5" t="s">
        <v>54</v>
      </c>
      <c r="J108" s="31">
        <v>2007</v>
      </c>
      <c r="K108" s="31">
        <f t="shared" ca="1" si="3"/>
        <v>12</v>
      </c>
      <c r="L108" s="32">
        <v>19200</v>
      </c>
      <c r="M108" s="29" t="s">
        <v>33</v>
      </c>
      <c r="N108" s="33" t="s">
        <v>3</v>
      </c>
      <c r="O108" s="34" t="s">
        <v>48</v>
      </c>
    </row>
    <row r="109" spans="3:15" x14ac:dyDescent="0.25">
      <c r="C109" s="44">
        <v>92</v>
      </c>
      <c r="D109" s="30" t="s">
        <v>2</v>
      </c>
      <c r="E109" s="5" t="s">
        <v>6</v>
      </c>
      <c r="F109" s="10" t="s">
        <v>55</v>
      </c>
      <c r="G109" s="5" t="s">
        <v>30</v>
      </c>
      <c r="H109" s="5" t="s">
        <v>31</v>
      </c>
      <c r="I109" s="5" t="s">
        <v>40</v>
      </c>
      <c r="J109" s="31">
        <v>2000</v>
      </c>
      <c r="K109" s="31">
        <f t="shared" ca="1" si="3"/>
        <v>19</v>
      </c>
      <c r="L109" s="32">
        <v>3400</v>
      </c>
      <c r="M109" s="29" t="s">
        <v>38</v>
      </c>
      <c r="N109" s="33" t="s">
        <v>3</v>
      </c>
      <c r="O109" s="34" t="s">
        <v>34</v>
      </c>
    </row>
    <row r="110" spans="3:15" x14ac:dyDescent="0.25">
      <c r="C110" s="44">
        <v>93</v>
      </c>
      <c r="D110" s="30" t="s">
        <v>2</v>
      </c>
      <c r="E110" s="5" t="s">
        <v>14</v>
      </c>
      <c r="F110" s="10" t="s">
        <v>55</v>
      </c>
      <c r="G110" s="5" t="s">
        <v>86</v>
      </c>
      <c r="H110" s="5" t="s">
        <v>31</v>
      </c>
      <c r="I110" s="5" t="s">
        <v>54</v>
      </c>
      <c r="J110" s="31">
        <v>2001</v>
      </c>
      <c r="K110" s="31">
        <f t="shared" ca="1" si="3"/>
        <v>18</v>
      </c>
      <c r="L110" s="32">
        <v>5600</v>
      </c>
      <c r="M110" s="29" t="s">
        <v>44</v>
      </c>
      <c r="N110" s="33" t="s">
        <v>5</v>
      </c>
      <c r="O110" s="34" t="s">
        <v>42</v>
      </c>
    </row>
    <row r="111" spans="3:15" x14ac:dyDescent="0.25">
      <c r="C111" s="44">
        <v>94</v>
      </c>
      <c r="D111" s="30" t="s">
        <v>35</v>
      </c>
      <c r="E111" s="5" t="s">
        <v>10</v>
      </c>
      <c r="F111" s="10" t="s">
        <v>55</v>
      </c>
      <c r="G111" s="5" t="s">
        <v>74</v>
      </c>
      <c r="H111" s="5" t="s">
        <v>50</v>
      </c>
      <c r="I111" s="5" t="s">
        <v>32</v>
      </c>
      <c r="J111" s="31">
        <v>2008</v>
      </c>
      <c r="K111" s="31">
        <f t="shared" ca="1" si="3"/>
        <v>11</v>
      </c>
      <c r="L111" s="32">
        <v>18500</v>
      </c>
      <c r="M111" s="29" t="s">
        <v>33</v>
      </c>
      <c r="N111" s="33" t="s">
        <v>4</v>
      </c>
      <c r="O111" s="34" t="s">
        <v>42</v>
      </c>
    </row>
    <row r="112" spans="3:15" x14ac:dyDescent="0.25">
      <c r="C112" s="44">
        <v>95</v>
      </c>
      <c r="D112" s="30" t="s">
        <v>35</v>
      </c>
      <c r="E112" s="5" t="s">
        <v>6</v>
      </c>
      <c r="F112" s="10" t="s">
        <v>55</v>
      </c>
      <c r="G112" s="5" t="s">
        <v>43</v>
      </c>
      <c r="H112" s="5" t="s">
        <v>31</v>
      </c>
      <c r="I112" s="5" t="s">
        <v>40</v>
      </c>
      <c r="J112" s="31">
        <v>2000</v>
      </c>
      <c r="K112" s="31">
        <f t="shared" ca="1" si="3"/>
        <v>19</v>
      </c>
      <c r="L112" s="32">
        <v>3900</v>
      </c>
      <c r="M112" s="29" t="s">
        <v>38</v>
      </c>
      <c r="N112" s="33" t="s">
        <v>3</v>
      </c>
      <c r="O112" s="34" t="s">
        <v>48</v>
      </c>
    </row>
    <row r="113" spans="3:15" x14ac:dyDescent="0.25">
      <c r="C113" s="44">
        <v>96</v>
      </c>
      <c r="D113" s="30" t="s">
        <v>2</v>
      </c>
      <c r="E113" s="5" t="s">
        <v>6</v>
      </c>
      <c r="F113" s="10" t="s">
        <v>55</v>
      </c>
      <c r="G113" s="5" t="s">
        <v>49</v>
      </c>
      <c r="H113" s="5" t="s">
        <v>50</v>
      </c>
      <c r="I113" s="5" t="s">
        <v>58</v>
      </c>
      <c r="J113" s="31">
        <v>2008</v>
      </c>
      <c r="K113" s="31">
        <f t="shared" ca="1" si="3"/>
        <v>11</v>
      </c>
      <c r="L113" s="32">
        <v>70300</v>
      </c>
      <c r="M113" s="29" t="s">
        <v>44</v>
      </c>
      <c r="N113" s="33" t="s">
        <v>4</v>
      </c>
      <c r="O113" s="34" t="s">
        <v>34</v>
      </c>
    </row>
    <row r="114" spans="3:15" x14ac:dyDescent="0.25">
      <c r="C114" s="44">
        <v>97</v>
      </c>
      <c r="D114" s="30" t="s">
        <v>56</v>
      </c>
      <c r="E114" s="5" t="s">
        <v>7</v>
      </c>
      <c r="F114" s="10" t="s">
        <v>55</v>
      </c>
      <c r="G114" s="5" t="s">
        <v>62</v>
      </c>
      <c r="H114" s="5" t="s">
        <v>31</v>
      </c>
      <c r="I114" s="5" t="s">
        <v>54</v>
      </c>
      <c r="J114" s="31">
        <v>2000</v>
      </c>
      <c r="K114" s="31">
        <f t="shared" ref="K114:K120" ca="1" si="4">YEAR(NOW())-J114</f>
        <v>19</v>
      </c>
      <c r="L114" s="32">
        <v>4500</v>
      </c>
      <c r="M114" s="29" t="s">
        <v>38</v>
      </c>
      <c r="N114" s="33" t="s">
        <v>4</v>
      </c>
      <c r="O114" s="34" t="s">
        <v>42</v>
      </c>
    </row>
    <row r="115" spans="3:15" x14ac:dyDescent="0.25">
      <c r="C115" s="44">
        <v>98</v>
      </c>
      <c r="D115" s="30" t="s">
        <v>35</v>
      </c>
      <c r="E115" s="5" t="s">
        <v>12</v>
      </c>
      <c r="F115" s="10" t="s">
        <v>55</v>
      </c>
      <c r="G115" s="5" t="s">
        <v>81</v>
      </c>
      <c r="H115" s="5" t="s">
        <v>31</v>
      </c>
      <c r="I115" s="5" t="s">
        <v>40</v>
      </c>
      <c r="J115" s="31">
        <v>2005</v>
      </c>
      <c r="K115" s="31">
        <f t="shared" ca="1" si="4"/>
        <v>14</v>
      </c>
      <c r="L115" s="32">
        <v>6500</v>
      </c>
      <c r="M115" s="29" t="s">
        <v>44</v>
      </c>
      <c r="N115" s="33" t="s">
        <v>3</v>
      </c>
      <c r="O115" s="34" t="s">
        <v>34</v>
      </c>
    </row>
    <row r="116" spans="3:15" x14ac:dyDescent="0.25">
      <c r="C116" s="44">
        <v>99</v>
      </c>
      <c r="D116" s="30" t="s">
        <v>35</v>
      </c>
      <c r="E116" s="5" t="s">
        <v>12</v>
      </c>
      <c r="F116" s="10" t="s">
        <v>55</v>
      </c>
      <c r="G116" s="5" t="s">
        <v>81</v>
      </c>
      <c r="H116" s="5" t="s">
        <v>31</v>
      </c>
      <c r="I116" s="5" t="s">
        <v>51</v>
      </c>
      <c r="J116" s="31">
        <v>2001</v>
      </c>
      <c r="K116" s="31">
        <f t="shared" ca="1" si="4"/>
        <v>18</v>
      </c>
      <c r="L116" s="32">
        <v>4300</v>
      </c>
      <c r="M116" s="29" t="s">
        <v>33</v>
      </c>
      <c r="N116" s="33" t="s">
        <v>4</v>
      </c>
      <c r="O116" s="34" t="s">
        <v>48</v>
      </c>
    </row>
    <row r="117" spans="3:15" x14ac:dyDescent="0.25">
      <c r="C117" s="44">
        <v>100</v>
      </c>
      <c r="D117" s="30" t="s">
        <v>56</v>
      </c>
      <c r="E117" s="5" t="s">
        <v>11</v>
      </c>
      <c r="F117" s="10" t="s">
        <v>55</v>
      </c>
      <c r="G117" s="5" t="s">
        <v>76</v>
      </c>
      <c r="H117" s="5" t="s">
        <v>31</v>
      </c>
      <c r="I117" s="5" t="s">
        <v>32</v>
      </c>
      <c r="J117" s="31">
        <v>1999</v>
      </c>
      <c r="K117" s="31">
        <f t="shared" ca="1" si="4"/>
        <v>20</v>
      </c>
      <c r="L117" s="32">
        <v>2300</v>
      </c>
      <c r="M117" s="29" t="s">
        <v>41</v>
      </c>
      <c r="N117" s="33" t="s">
        <v>4</v>
      </c>
      <c r="O117" s="34" t="s">
        <v>52</v>
      </c>
    </row>
    <row r="118" spans="3:15" x14ac:dyDescent="0.25">
      <c r="C118" s="44">
        <v>101</v>
      </c>
      <c r="D118" s="30" t="s">
        <v>56</v>
      </c>
      <c r="E118" s="5" t="s">
        <v>13</v>
      </c>
      <c r="F118" s="10" t="s">
        <v>55</v>
      </c>
      <c r="G118" s="5" t="s">
        <v>82</v>
      </c>
      <c r="H118" s="5" t="s">
        <v>31</v>
      </c>
      <c r="I118" s="5" t="s">
        <v>46</v>
      </c>
      <c r="J118" s="31">
        <v>2000</v>
      </c>
      <c r="K118" s="31">
        <f t="shared" ca="1" si="4"/>
        <v>19</v>
      </c>
      <c r="L118" s="32">
        <v>4533</v>
      </c>
      <c r="M118" s="29" t="s">
        <v>44</v>
      </c>
      <c r="N118" s="33" t="s">
        <v>5</v>
      </c>
      <c r="O118" s="34" t="s">
        <v>48</v>
      </c>
    </row>
    <row r="119" spans="3:15" x14ac:dyDescent="0.25">
      <c r="C119" s="44">
        <v>102</v>
      </c>
      <c r="D119" s="30" t="s">
        <v>2</v>
      </c>
      <c r="E119" s="5" t="s">
        <v>15</v>
      </c>
      <c r="F119" s="10" t="s">
        <v>55</v>
      </c>
      <c r="G119" s="5" t="s">
        <v>89</v>
      </c>
      <c r="H119" s="5" t="s">
        <v>31</v>
      </c>
      <c r="I119" s="5" t="s">
        <v>40</v>
      </c>
      <c r="J119" s="31">
        <v>2003</v>
      </c>
      <c r="K119" s="31">
        <f t="shared" ca="1" si="4"/>
        <v>16</v>
      </c>
      <c r="L119" s="32">
        <v>6750</v>
      </c>
      <c r="M119" s="29" t="s">
        <v>38</v>
      </c>
      <c r="N119" s="33" t="s">
        <v>3</v>
      </c>
      <c r="O119" s="34" t="s">
        <v>34</v>
      </c>
    </row>
    <row r="120" spans="3:15" x14ac:dyDescent="0.25">
      <c r="C120" s="44">
        <v>103</v>
      </c>
      <c r="D120" s="30" t="s">
        <v>35</v>
      </c>
      <c r="E120" s="5" t="s">
        <v>6</v>
      </c>
      <c r="F120" s="10" t="s">
        <v>55</v>
      </c>
      <c r="G120" s="5" t="s">
        <v>43</v>
      </c>
      <c r="H120" s="5" t="s">
        <v>31</v>
      </c>
      <c r="I120" s="5" t="s">
        <v>59</v>
      </c>
      <c r="J120" s="31">
        <v>2010</v>
      </c>
      <c r="K120" s="31">
        <f t="shared" ca="1" si="4"/>
        <v>9</v>
      </c>
      <c r="L120" s="32">
        <v>90000</v>
      </c>
      <c r="M120" s="29" t="s">
        <v>60</v>
      </c>
      <c r="N120" s="33" t="s">
        <v>5</v>
      </c>
      <c r="O120" s="34" t="s">
        <v>52</v>
      </c>
    </row>
  </sheetData>
  <dataValidations count="1">
    <dataValidation type="list" allowBlank="1" showInputMessage="1" showErrorMessage="1" sqref="D3" xr:uid="{3C5EFA26-8025-4FE0-A6EE-0663897121B6}">
      <formula1>"Hector Smith, Justin Callaghan, Mary O'Dwyer"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6FBDBD17-6571-4858-966A-30E5AF88489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Sales</vt:lpstr>
      <vt:lpstr>Analysis</vt:lpstr>
      <vt:lpstr>Sales_Summary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Yölande Eriksen</dc:creator>
  <cp:lastModifiedBy>Yolande Eriksen</cp:lastModifiedBy>
  <cp:lastPrinted>2019-08-13T04:09:01Z</cp:lastPrinted>
  <dcterms:created xsi:type="dcterms:W3CDTF">2017-08-16T00:48:27Z</dcterms:created>
  <dcterms:modified xsi:type="dcterms:W3CDTF">2019-08-13T04:09:52Z</dcterms:modified>
</cp:coreProperties>
</file>